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cba-my.sharepoint.com/personal/acanal_macba_cat/Documents/MACBA Perfil/Escritorio/Carpeta compartida AC-MR/Transparència/"/>
    </mc:Choice>
  </mc:AlternateContent>
  <xr:revisionPtr revIDLastSave="107" documentId="8_{489A91E4-73AD-415C-B7D2-4B08FB74C011}" xr6:coauthVersionLast="45" xr6:coauthVersionMax="45" xr10:uidLastSave="{1E4C810C-1B8F-4E7B-A5DC-6150F2D2064E}"/>
  <bookViews>
    <workbookView xWindow="-98" yWindow="-98" windowWidth="20715" windowHeight="13276" tabRatio="832" activeTab="3" xr2:uid="{00000000-000D-0000-FFFF-FFFF00000000}"/>
  </bookViews>
  <sheets>
    <sheet name="CONTRACTACIO 1r TR 2019" sheetId="1" r:id="rId1"/>
    <sheet name="CONTRACTACIO 2n TR 2019" sheetId="4" r:id="rId2"/>
    <sheet name="CONTRACTACIO 3r TR 2019" sheetId="5" r:id="rId3"/>
    <sheet name="CONTRACTACIO 4t TR 2019" sheetId="9" r:id="rId4"/>
    <sheet name="2019 - CONTRACTACIÓ ANUAL" sheetId="7" state="hidden" r:id="rId5"/>
  </sheets>
  <externalReferences>
    <externalReference r:id="rId6"/>
  </externalReferences>
  <definedNames>
    <definedName name="_xlnm.Print_Area" localSheetId="4">'2019 - CONTRACTACIÓ ANUAL'!$A$1:$AE$43</definedName>
    <definedName name="_xlnm.Print_Area" localSheetId="0">'CONTRACTACIO 1r TR 2019'!$A$1:$AE$41</definedName>
    <definedName name="_xlnm.Print_Area" localSheetId="1">'CONTRACTACIO 2n TR 2019'!$A$1:$AE$41</definedName>
    <definedName name="_xlnm.Print_Area" localSheetId="2">'CONTRACTACIO 3r TR 2019'!$A$1:$AE$41</definedName>
    <definedName name="_xlnm.Print_Area" localSheetId="3">'CONTRACTACIO 4t TR 2019'!$A$1:$AE$41</definedName>
    <definedName name="Eztat">[1]Valors!$B$1:$B$4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9" l="1"/>
  <c r="E40" i="9"/>
  <c r="D40" i="9"/>
  <c r="B40" i="9"/>
  <c r="C40" i="9" s="1"/>
  <c r="E39" i="9"/>
  <c r="D39" i="9"/>
  <c r="B39" i="9"/>
  <c r="E38" i="9"/>
  <c r="D38" i="9"/>
  <c r="B38" i="9"/>
  <c r="E37" i="9"/>
  <c r="D37" i="9"/>
  <c r="B37" i="9"/>
  <c r="O36" i="9"/>
  <c r="N36" i="9"/>
  <c r="E36" i="9"/>
  <c r="F36" i="9" s="1"/>
  <c r="D36" i="9"/>
  <c r="B36" i="9"/>
  <c r="C36" i="9" s="1"/>
  <c r="L35" i="9"/>
  <c r="F35" i="9"/>
  <c r="E35" i="9"/>
  <c r="D35" i="9"/>
  <c r="C35" i="9"/>
  <c r="B35" i="9"/>
  <c r="E34" i="9"/>
  <c r="D34" i="9"/>
  <c r="B34" i="9"/>
  <c r="F33" i="9"/>
  <c r="E33" i="9"/>
  <c r="D33" i="9"/>
  <c r="C33" i="9"/>
  <c r="B33" i="9"/>
  <c r="E32" i="9"/>
  <c r="E41" i="9" s="1"/>
  <c r="D32" i="9"/>
  <c r="B32" i="9"/>
  <c r="AD22" i="9"/>
  <c r="O37" i="9" s="1"/>
  <c r="P37" i="9" s="1"/>
  <c r="AC22" i="9"/>
  <c r="N37" i="9" s="1"/>
  <c r="AA22" i="9"/>
  <c r="L37" i="9" s="1"/>
  <c r="M37" i="9" s="1"/>
  <c r="Y22" i="9"/>
  <c r="X22" i="9"/>
  <c r="W22" i="9"/>
  <c r="V22" i="9"/>
  <c r="L36" i="9" s="1"/>
  <c r="T22" i="9"/>
  <c r="O35" i="9" s="1"/>
  <c r="S22" i="9"/>
  <c r="N35" i="9" s="1"/>
  <c r="Q22" i="9"/>
  <c r="O22" i="9"/>
  <c r="P15" i="9" s="1"/>
  <c r="N22" i="9"/>
  <c r="N34" i="9" s="1"/>
  <c r="L22" i="9"/>
  <c r="M20" i="9" s="1"/>
  <c r="J22" i="9"/>
  <c r="O33" i="9" s="1"/>
  <c r="I22" i="9"/>
  <c r="N33" i="9" s="1"/>
  <c r="G22" i="9"/>
  <c r="L33" i="9" s="1"/>
  <c r="E22" i="9"/>
  <c r="O32" i="9" s="1"/>
  <c r="D22" i="9"/>
  <c r="N32" i="9" s="1"/>
  <c r="B22" i="9"/>
  <c r="L32" i="9" s="1"/>
  <c r="AE21" i="9"/>
  <c r="AB21" i="9"/>
  <c r="Z21" i="9"/>
  <c r="W21" i="9"/>
  <c r="U21" i="9"/>
  <c r="R21" i="9"/>
  <c r="P21" i="9"/>
  <c r="M21" i="9"/>
  <c r="K21" i="9"/>
  <c r="H21" i="9"/>
  <c r="F21" i="9"/>
  <c r="C21" i="9"/>
  <c r="AE20" i="9"/>
  <c r="AB20" i="9"/>
  <c r="Z20" i="9"/>
  <c r="W20" i="9"/>
  <c r="U20" i="9"/>
  <c r="R20" i="9"/>
  <c r="AE19" i="9"/>
  <c r="AB19" i="9"/>
  <c r="Z19" i="9"/>
  <c r="W19" i="9"/>
  <c r="U19" i="9"/>
  <c r="R19" i="9"/>
  <c r="P19" i="9"/>
  <c r="F19" i="9"/>
  <c r="C19" i="9"/>
  <c r="AE18" i="9"/>
  <c r="AB18" i="9"/>
  <c r="Z18" i="9"/>
  <c r="W18" i="9"/>
  <c r="U18" i="9"/>
  <c r="R18" i="9"/>
  <c r="P18" i="9"/>
  <c r="M18" i="9"/>
  <c r="F18" i="9"/>
  <c r="C18" i="9"/>
  <c r="AE17" i="9"/>
  <c r="AB17" i="9"/>
  <c r="Z17" i="9"/>
  <c r="Z22" i="9" s="1"/>
  <c r="W17" i="9"/>
  <c r="U17" i="9"/>
  <c r="R17" i="9"/>
  <c r="K17" i="9"/>
  <c r="H17" i="9"/>
  <c r="F17" i="9"/>
  <c r="C17" i="9"/>
  <c r="AE16" i="9"/>
  <c r="AB16" i="9"/>
  <c r="Z16" i="9"/>
  <c r="W16" i="9"/>
  <c r="U16" i="9"/>
  <c r="R16" i="9"/>
  <c r="P16" i="9"/>
  <c r="M16" i="9"/>
  <c r="K16" i="9"/>
  <c r="H16" i="9"/>
  <c r="F16" i="9"/>
  <c r="C16" i="9"/>
  <c r="AE15" i="9"/>
  <c r="AB15" i="9"/>
  <c r="Z15" i="9"/>
  <c r="W15" i="9"/>
  <c r="U15" i="9"/>
  <c r="R15" i="9"/>
  <c r="K15" i="9"/>
  <c r="H15" i="9"/>
  <c r="F15" i="9"/>
  <c r="C15" i="9"/>
  <c r="AE14" i="9"/>
  <c r="AB14" i="9"/>
  <c r="Z14" i="9"/>
  <c r="W14" i="9"/>
  <c r="U14" i="9"/>
  <c r="R14" i="9"/>
  <c r="P14" i="9"/>
  <c r="M14" i="9"/>
  <c r="K14" i="9"/>
  <c r="H14" i="9"/>
  <c r="F14" i="9"/>
  <c r="C14" i="9"/>
  <c r="AE13" i="9"/>
  <c r="AE22" i="9" s="1"/>
  <c r="AB13" i="9"/>
  <c r="AB22" i="9" s="1"/>
  <c r="Z13" i="9"/>
  <c r="W13" i="9"/>
  <c r="U13" i="9"/>
  <c r="U22" i="9" s="1"/>
  <c r="R13" i="9"/>
  <c r="M13" i="9"/>
  <c r="K13" i="9"/>
  <c r="F13" i="9"/>
  <c r="C13" i="9"/>
  <c r="P20" i="9" l="1"/>
  <c r="R22" i="9"/>
  <c r="M15" i="9"/>
  <c r="F20" i="9"/>
  <c r="F22" i="9"/>
  <c r="C20" i="9"/>
  <c r="C22" i="9" s="1"/>
  <c r="D41" i="9"/>
  <c r="N38" i="9"/>
  <c r="F34" i="9"/>
  <c r="F39" i="9"/>
  <c r="F37" i="9"/>
  <c r="F38" i="9"/>
  <c r="H18" i="9"/>
  <c r="H19" i="9"/>
  <c r="H20" i="9"/>
  <c r="F32" i="9"/>
  <c r="O34" i="9"/>
  <c r="B41" i="9"/>
  <c r="C38" i="9" s="1"/>
  <c r="P13" i="9"/>
  <c r="P22" i="9" s="1"/>
  <c r="K18" i="9"/>
  <c r="K19" i="9"/>
  <c r="K20" i="9"/>
  <c r="L34" i="9"/>
  <c r="L38" i="9" s="1"/>
  <c r="M33" i="9" s="1"/>
  <c r="H13" i="9"/>
  <c r="M19" i="9"/>
  <c r="M22" i="9" s="1"/>
  <c r="K22" i="9" l="1"/>
  <c r="H22" i="9"/>
  <c r="C32" i="9"/>
  <c r="M34" i="9"/>
  <c r="F41" i="9"/>
  <c r="M36" i="9"/>
  <c r="M32" i="9"/>
  <c r="M35" i="9"/>
  <c r="C39" i="9"/>
  <c r="C37" i="9"/>
  <c r="O38" i="9"/>
  <c r="C34" i="9"/>
  <c r="C41" i="9" l="1"/>
  <c r="P32" i="9"/>
  <c r="P35" i="9"/>
  <c r="P36" i="9"/>
  <c r="P33" i="9"/>
  <c r="M38" i="9"/>
  <c r="P34" i="9"/>
  <c r="P38" i="9" l="1"/>
  <c r="C13" i="4" l="1"/>
  <c r="C13" i="1"/>
  <c r="B16" i="7"/>
  <c r="C16" i="7" s="1"/>
  <c r="D16" i="7"/>
  <c r="J21" i="7"/>
  <c r="E21" i="7"/>
  <c r="O21" i="7"/>
  <c r="P21" i="7" s="1"/>
  <c r="T21" i="7"/>
  <c r="U21" i="7" s="1"/>
  <c r="Y21" i="7"/>
  <c r="Z21" i="7" s="1"/>
  <c r="AD21" i="7"/>
  <c r="AE21" i="7" s="1"/>
  <c r="E13" i="7"/>
  <c r="J13" i="7"/>
  <c r="O13" i="7"/>
  <c r="T13" i="7"/>
  <c r="Y13" i="7"/>
  <c r="AD13" i="7"/>
  <c r="AE13" i="7" s="1"/>
  <c r="E20" i="7"/>
  <c r="J20" i="7"/>
  <c r="O20" i="7"/>
  <c r="AD20" i="7"/>
  <c r="T20" i="7"/>
  <c r="U20" i="7" s="1"/>
  <c r="Y20" i="7"/>
  <c r="Z20" i="7" s="1"/>
  <c r="J14" i="7"/>
  <c r="O14" i="7"/>
  <c r="P14" i="7" s="1"/>
  <c r="E14" i="7"/>
  <c r="T14" i="7"/>
  <c r="Y14" i="7"/>
  <c r="AD14" i="7"/>
  <c r="AE14" i="7" s="1"/>
  <c r="J15" i="7"/>
  <c r="K15" i="7" s="1"/>
  <c r="O15" i="7"/>
  <c r="E15" i="7"/>
  <c r="F15" i="7" s="1"/>
  <c r="T15" i="7"/>
  <c r="Y15" i="7"/>
  <c r="AD15" i="7"/>
  <c r="J16" i="7"/>
  <c r="O16" i="7"/>
  <c r="E16" i="7"/>
  <c r="F16" i="7" s="1"/>
  <c r="T16" i="7"/>
  <c r="U16" i="7" s="1"/>
  <c r="Y16" i="7"/>
  <c r="Z16" i="7" s="1"/>
  <c r="AD16" i="7"/>
  <c r="AE16" i="7" s="1"/>
  <c r="J17" i="7"/>
  <c r="O17" i="7"/>
  <c r="E17" i="7"/>
  <c r="F17" i="7" s="1"/>
  <c r="T17" i="7"/>
  <c r="U17" i="7" s="1"/>
  <c r="Y17" i="7"/>
  <c r="Z17" i="7" s="1"/>
  <c r="AD17" i="7"/>
  <c r="AE17" i="7" s="1"/>
  <c r="J18" i="7"/>
  <c r="O18" i="7"/>
  <c r="AD18" i="7"/>
  <c r="AE18" i="7" s="1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Y19" i="7"/>
  <c r="Z19" i="7" s="1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1" i="7"/>
  <c r="H21" i="7" s="1"/>
  <c r="B21" i="7"/>
  <c r="L21" i="7"/>
  <c r="M21" i="7" s="1"/>
  <c r="Q21" i="7"/>
  <c r="R21" i="7" s="1"/>
  <c r="V21" i="7"/>
  <c r="W21" i="7" s="1"/>
  <c r="AA21" i="7"/>
  <c r="G16" i="7"/>
  <c r="H16" i="7" s="1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B20" i="7"/>
  <c r="G20" i="7"/>
  <c r="L20" i="7"/>
  <c r="AA20" i="7"/>
  <c r="Q20" i="7"/>
  <c r="R20" i="7" s="1"/>
  <c r="V20" i="7"/>
  <c r="G14" i="7"/>
  <c r="L14" i="7"/>
  <c r="M14" i="7" s="1"/>
  <c r="B14" i="7"/>
  <c r="C14" i="7" s="1"/>
  <c r="Q14" i="7"/>
  <c r="R14" i="7" s="1"/>
  <c r="V14" i="7"/>
  <c r="AA14" i="7"/>
  <c r="G15" i="7"/>
  <c r="H15" i="7" s="1"/>
  <c r="L15" i="7"/>
  <c r="B15" i="7"/>
  <c r="Q15" i="7"/>
  <c r="V15" i="7"/>
  <c r="AA15" i="7"/>
  <c r="G17" i="7"/>
  <c r="H17" i="7" s="1"/>
  <c r="L17" i="7"/>
  <c r="M17" i="7" s="1"/>
  <c r="B17" i="7"/>
  <c r="C17" i="7" s="1"/>
  <c r="Q17" i="7"/>
  <c r="V17" i="7"/>
  <c r="AA17" i="7"/>
  <c r="G18" i="7"/>
  <c r="L18" i="7"/>
  <c r="M18" i="7" s="1"/>
  <c r="AA18" i="7"/>
  <c r="AB18" i="7" s="1"/>
  <c r="B18" i="7"/>
  <c r="Q18" i="7"/>
  <c r="R18" i="7" s="1"/>
  <c r="V18" i="7"/>
  <c r="W18" i="7" s="1"/>
  <c r="G19" i="7"/>
  <c r="L19" i="7"/>
  <c r="AA19" i="7"/>
  <c r="B19" i="7"/>
  <c r="C19" i="7" s="1"/>
  <c r="Q19" i="7"/>
  <c r="V19" i="7"/>
  <c r="W19" i="7" s="1"/>
  <c r="AB21" i="7"/>
  <c r="AB19" i="7"/>
  <c r="AB17" i="7"/>
  <c r="AB15" i="7"/>
  <c r="W20" i="7"/>
  <c r="W17" i="7"/>
  <c r="Z15" i="7"/>
  <c r="W15" i="7"/>
  <c r="U19" i="7"/>
  <c r="R19" i="7"/>
  <c r="U15" i="7"/>
  <c r="R15" i="7"/>
  <c r="U14" i="7"/>
  <c r="P18" i="7"/>
  <c r="AB13" i="7"/>
  <c r="Z13" i="7"/>
  <c r="K16" i="7"/>
  <c r="K17" i="7"/>
  <c r="K21" i="7"/>
  <c r="F14" i="7"/>
  <c r="F18" i="7"/>
  <c r="C21" i="7"/>
  <c r="AD22" i="5"/>
  <c r="O37" i="5" s="1"/>
  <c r="P37" i="5" s="1"/>
  <c r="AC22" i="5"/>
  <c r="N37" i="5"/>
  <c r="AA22" i="5"/>
  <c r="L37" i="5" s="1"/>
  <c r="M37" i="5" s="1"/>
  <c r="E22" i="5"/>
  <c r="O32" i="5" s="1"/>
  <c r="J22" i="5"/>
  <c r="O33" i="5" s="1"/>
  <c r="O22" i="5"/>
  <c r="O34" i="5" s="1"/>
  <c r="T22" i="5"/>
  <c r="O35" i="5"/>
  <c r="P35" i="5" s="1"/>
  <c r="Y22" i="5"/>
  <c r="Z20" i="5" s="1"/>
  <c r="O36" i="5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 s="1"/>
  <c r="G22" i="5"/>
  <c r="L33" i="5" s="1"/>
  <c r="L22" i="5"/>
  <c r="L34" i="5" s="1"/>
  <c r="Q22" i="5"/>
  <c r="L35" i="5"/>
  <c r="M35" i="5" s="1"/>
  <c r="V22" i="5"/>
  <c r="L36" i="5" s="1"/>
  <c r="E32" i="5"/>
  <c r="E33" i="5"/>
  <c r="E34" i="5"/>
  <c r="E39" i="5"/>
  <c r="E37" i="5"/>
  <c r="E38" i="5"/>
  <c r="E40" i="5"/>
  <c r="F40" i="5" s="1"/>
  <c r="E35" i="5"/>
  <c r="F35" i="5" s="1"/>
  <c r="E36" i="5"/>
  <c r="F36" i="5" s="1"/>
  <c r="F33" i="5"/>
  <c r="F34" i="5"/>
  <c r="D32" i="5"/>
  <c r="D33" i="5"/>
  <c r="D34" i="5"/>
  <c r="D39" i="5"/>
  <c r="D37" i="5"/>
  <c r="D38" i="5"/>
  <c r="D40" i="5"/>
  <c r="D35" i="5"/>
  <c r="D36" i="5"/>
  <c r="B32" i="5"/>
  <c r="B33" i="5"/>
  <c r="C33" i="5" s="1"/>
  <c r="B34" i="5"/>
  <c r="B39" i="5"/>
  <c r="B40" i="5"/>
  <c r="B37" i="5"/>
  <c r="B38" i="5"/>
  <c r="B35" i="5"/>
  <c r="C35" i="5" s="1"/>
  <c r="B36" i="5"/>
  <c r="C36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W13" i="5"/>
  <c r="W14" i="5"/>
  <c r="W15" i="5"/>
  <c r="W16" i="5"/>
  <c r="W17" i="5"/>
  <c r="W18" i="5"/>
  <c r="W19" i="5"/>
  <c r="U13" i="5"/>
  <c r="U14" i="5"/>
  <c r="U15" i="5"/>
  <c r="U16" i="5"/>
  <c r="U17" i="5"/>
  <c r="U18" i="5"/>
  <c r="U19" i="5"/>
  <c r="U20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M13" i="5"/>
  <c r="M14" i="5"/>
  <c r="M15" i="5"/>
  <c r="M16" i="5"/>
  <c r="M17" i="5"/>
  <c r="M18" i="5"/>
  <c r="K13" i="5"/>
  <c r="K14" i="5"/>
  <c r="K15" i="5"/>
  <c r="K16" i="5"/>
  <c r="K17" i="5"/>
  <c r="K20" i="5"/>
  <c r="H14" i="5"/>
  <c r="H15" i="5"/>
  <c r="H16" i="5"/>
  <c r="H17" i="5"/>
  <c r="F13" i="5"/>
  <c r="F14" i="5"/>
  <c r="F15" i="5"/>
  <c r="F16" i="5"/>
  <c r="F17" i="5"/>
  <c r="F22" i="5" s="1"/>
  <c r="F18" i="5"/>
  <c r="F19" i="5"/>
  <c r="F20" i="5"/>
  <c r="C13" i="5"/>
  <c r="C14" i="5"/>
  <c r="C15" i="5"/>
  <c r="C16" i="5"/>
  <c r="C17" i="5"/>
  <c r="C18" i="5"/>
  <c r="C19" i="5"/>
  <c r="E40" i="4"/>
  <c r="F40" i="4" s="1"/>
  <c r="E32" i="4"/>
  <c r="E33" i="4"/>
  <c r="E34" i="4"/>
  <c r="E35" i="4"/>
  <c r="F35" i="4" s="1"/>
  <c r="E36" i="4"/>
  <c r="F36" i="4" s="1"/>
  <c r="E37" i="4"/>
  <c r="E38" i="4"/>
  <c r="E39" i="4"/>
  <c r="D40" i="4"/>
  <c r="B40" i="4"/>
  <c r="C40" i="4" s="1"/>
  <c r="B32" i="4"/>
  <c r="B33" i="4"/>
  <c r="C33" i="4" s="1"/>
  <c r="B34" i="4"/>
  <c r="B35" i="4"/>
  <c r="C35" i="4" s="1"/>
  <c r="B36" i="4"/>
  <c r="B37" i="4"/>
  <c r="B38" i="4"/>
  <c r="B39" i="4"/>
  <c r="AE13" i="4"/>
  <c r="AE14" i="4"/>
  <c r="AE22" i="4" s="1"/>
  <c r="AE15" i="4"/>
  <c r="AE16" i="4"/>
  <c r="AE17" i="4"/>
  <c r="AE18" i="4"/>
  <c r="AE19" i="4"/>
  <c r="AE20" i="4"/>
  <c r="AE21" i="4"/>
  <c r="AD22" i="4"/>
  <c r="O37" i="4" s="1"/>
  <c r="P37" i="4" s="1"/>
  <c r="AC22" i="4"/>
  <c r="AB13" i="4"/>
  <c r="AB14" i="4"/>
  <c r="AB15" i="4"/>
  <c r="AB22" i="4" s="1"/>
  <c r="AB16" i="4"/>
  <c r="AB17" i="4"/>
  <c r="AB18" i="4"/>
  <c r="AB19" i="4"/>
  <c r="AB20" i="4"/>
  <c r="AB21" i="4"/>
  <c r="AA22" i="4"/>
  <c r="Z13" i="4"/>
  <c r="Z14" i="4"/>
  <c r="Z15" i="4"/>
  <c r="Z16" i="4"/>
  <c r="Z17" i="4"/>
  <c r="Z18" i="4"/>
  <c r="Z19" i="4"/>
  <c r="Y22" i="4"/>
  <c r="Z20" i="4" s="1"/>
  <c r="Z21" i="4"/>
  <c r="X22" i="4"/>
  <c r="W13" i="4"/>
  <c r="W14" i="4"/>
  <c r="W15" i="4"/>
  <c r="W16" i="4"/>
  <c r="W17" i="4"/>
  <c r="W18" i="4"/>
  <c r="W19" i="4"/>
  <c r="V22" i="4"/>
  <c r="W20" i="4"/>
  <c r="W21" i="4"/>
  <c r="T22" i="4"/>
  <c r="O35" i="4" s="1"/>
  <c r="U13" i="4"/>
  <c r="U14" i="4"/>
  <c r="U15" i="4"/>
  <c r="U16" i="4"/>
  <c r="U17" i="4"/>
  <c r="U18" i="4"/>
  <c r="U19" i="4"/>
  <c r="U20" i="4"/>
  <c r="U21" i="4"/>
  <c r="S22" i="4"/>
  <c r="N35" i="4" s="1"/>
  <c r="Q22" i="4"/>
  <c r="L35" i="4" s="1"/>
  <c r="R14" i="4"/>
  <c r="R15" i="4"/>
  <c r="R16" i="4"/>
  <c r="R17" i="4"/>
  <c r="R18" i="4"/>
  <c r="R19" i="4"/>
  <c r="R20" i="4"/>
  <c r="R21" i="4"/>
  <c r="O22" i="4"/>
  <c r="P15" i="4" s="1"/>
  <c r="P13" i="4"/>
  <c r="P14" i="4"/>
  <c r="P16" i="4"/>
  <c r="P17" i="4"/>
  <c r="P18" i="4"/>
  <c r="P19" i="4"/>
  <c r="P20" i="4"/>
  <c r="P21" i="4"/>
  <c r="N22" i="4"/>
  <c r="L22" i="4"/>
  <c r="M15" i="4" s="1"/>
  <c r="M13" i="4"/>
  <c r="M14" i="4"/>
  <c r="M16" i="4"/>
  <c r="M17" i="4"/>
  <c r="M18" i="4"/>
  <c r="M19" i="4"/>
  <c r="M21" i="4"/>
  <c r="J22" i="4"/>
  <c r="K18" i="4" s="1"/>
  <c r="K14" i="4"/>
  <c r="K15" i="4"/>
  <c r="K16" i="4"/>
  <c r="K17" i="4"/>
  <c r="K21" i="4"/>
  <c r="I22" i="4"/>
  <c r="N33" i="4" s="1"/>
  <c r="G22" i="4"/>
  <c r="H13" i="4" s="1"/>
  <c r="H14" i="4"/>
  <c r="H15" i="4"/>
  <c r="H16" i="4"/>
  <c r="H17" i="4"/>
  <c r="H21" i="4"/>
  <c r="E22" i="4"/>
  <c r="O32" i="4" s="1"/>
  <c r="F13" i="4"/>
  <c r="F14" i="4"/>
  <c r="F15" i="4"/>
  <c r="F16" i="4"/>
  <c r="F17" i="4"/>
  <c r="F18" i="4"/>
  <c r="F19" i="4"/>
  <c r="F20" i="4"/>
  <c r="F21" i="4"/>
  <c r="D22" i="4"/>
  <c r="N32" i="4" s="1"/>
  <c r="B22" i="4"/>
  <c r="L32" i="4" s="1"/>
  <c r="C14" i="4"/>
  <c r="C15" i="4"/>
  <c r="C16" i="4"/>
  <c r="C17" i="4"/>
  <c r="C18" i="4"/>
  <c r="C19" i="4"/>
  <c r="C21" i="4"/>
  <c r="N34" i="4"/>
  <c r="N36" i="4"/>
  <c r="N37" i="4"/>
  <c r="L36" i="4"/>
  <c r="L37" i="4"/>
  <c r="M37" i="4" s="1"/>
  <c r="F33" i="4"/>
  <c r="D32" i="4"/>
  <c r="D33" i="4"/>
  <c r="D34" i="4"/>
  <c r="D35" i="4"/>
  <c r="D36" i="4"/>
  <c r="D37" i="4"/>
  <c r="D38" i="4"/>
  <c r="D39" i="4"/>
  <c r="C36" i="4"/>
  <c r="J22" i="1"/>
  <c r="O33" i="1" s="1"/>
  <c r="O22" i="1"/>
  <c r="O34" i="1" s="1"/>
  <c r="E22" i="1"/>
  <c r="O32" i="1" s="1"/>
  <c r="Y22" i="1"/>
  <c r="Z20" i="1" s="1"/>
  <c r="O36" i="1"/>
  <c r="T22" i="1"/>
  <c r="O35" i="1" s="1"/>
  <c r="AD22" i="1"/>
  <c r="O37" i="1"/>
  <c r="P37" i="1" s="1"/>
  <c r="I22" i="1"/>
  <c r="N33" i="1" s="1"/>
  <c r="N22" i="1"/>
  <c r="N34" i="1"/>
  <c r="D22" i="1"/>
  <c r="N32" i="1" s="1"/>
  <c r="X22" i="1"/>
  <c r="N36" i="1"/>
  <c r="S22" i="1"/>
  <c r="N35" i="1" s="1"/>
  <c r="AC22" i="1"/>
  <c r="N37" i="1"/>
  <c r="B22" i="1"/>
  <c r="L32" i="1" s="1"/>
  <c r="G22" i="1"/>
  <c r="L33" i="1" s="1"/>
  <c r="L22" i="1"/>
  <c r="L34" i="1" s="1"/>
  <c r="V22" i="1"/>
  <c r="L36" i="1"/>
  <c r="Q22" i="1"/>
  <c r="L35" i="1" s="1"/>
  <c r="AA22" i="1"/>
  <c r="L37" i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19" i="1"/>
  <c r="M18" i="1"/>
  <c r="M17" i="1"/>
  <c r="M16" i="1"/>
  <c r="M15" i="1"/>
  <c r="M14" i="1"/>
  <c r="K21" i="1"/>
  <c r="K18" i="1"/>
  <c r="K17" i="1"/>
  <c r="K16" i="1"/>
  <c r="K15" i="1"/>
  <c r="K14" i="1"/>
  <c r="H21" i="1"/>
  <c r="H18" i="1"/>
  <c r="H17" i="1"/>
  <c r="H16" i="1"/>
  <c r="H15" i="1"/>
  <c r="H14" i="1"/>
  <c r="C21" i="1"/>
  <c r="C19" i="1"/>
  <c r="C18" i="1"/>
  <c r="C17" i="1"/>
  <c r="C16" i="1"/>
  <c r="C15" i="1"/>
  <c r="C14" i="1"/>
  <c r="F21" i="1"/>
  <c r="E40" i="1"/>
  <c r="E32" i="1"/>
  <c r="E39" i="1"/>
  <c r="E33" i="1"/>
  <c r="F33" i="1" s="1"/>
  <c r="E34" i="1"/>
  <c r="E35" i="1"/>
  <c r="E36" i="1"/>
  <c r="E37" i="1"/>
  <c r="F37" i="1" s="1"/>
  <c r="E38" i="1"/>
  <c r="F34" i="1"/>
  <c r="F35" i="1"/>
  <c r="F40" i="1"/>
  <c r="D40" i="1"/>
  <c r="D32" i="1"/>
  <c r="D39" i="1"/>
  <c r="D33" i="1"/>
  <c r="D34" i="1"/>
  <c r="D35" i="1"/>
  <c r="D36" i="1"/>
  <c r="D37" i="1"/>
  <c r="D38" i="1"/>
  <c r="B40" i="1"/>
  <c r="C40" i="1" s="1"/>
  <c r="B32" i="1"/>
  <c r="B39" i="1"/>
  <c r="B33" i="1"/>
  <c r="C33" i="1" s="1"/>
  <c r="B34" i="1"/>
  <c r="C34" i="1" s="1"/>
  <c r="B35" i="1"/>
  <c r="B36" i="1"/>
  <c r="C36" i="1" s="1"/>
  <c r="B37" i="1"/>
  <c r="C37" i="1" s="1"/>
  <c r="B38" i="1"/>
  <c r="C35" i="1"/>
  <c r="AE13" i="1"/>
  <c r="AB13" i="1"/>
  <c r="Z13" i="1"/>
  <c r="W13" i="1"/>
  <c r="U13" i="1"/>
  <c r="U14" i="1"/>
  <c r="U15" i="1"/>
  <c r="U16" i="1"/>
  <c r="U17" i="1"/>
  <c r="U18" i="1"/>
  <c r="U19" i="1"/>
  <c r="U20" i="1"/>
  <c r="R13" i="1"/>
  <c r="P13" i="1"/>
  <c r="F13" i="1"/>
  <c r="F14" i="1"/>
  <c r="F15" i="1"/>
  <c r="F16" i="1"/>
  <c r="F17" i="1"/>
  <c r="F18" i="1"/>
  <c r="F19" i="1"/>
  <c r="U22" i="1" l="1"/>
  <c r="B34" i="7"/>
  <c r="C34" i="7" s="1"/>
  <c r="X22" i="7"/>
  <c r="N36" i="7" s="1"/>
  <c r="T22" i="7"/>
  <c r="O34" i="7" s="1"/>
  <c r="E31" i="7"/>
  <c r="B33" i="7"/>
  <c r="U13" i="7"/>
  <c r="U22" i="7" s="1"/>
  <c r="R16" i="7"/>
  <c r="D34" i="7"/>
  <c r="H13" i="1"/>
  <c r="AB22" i="1"/>
  <c r="M22" i="4"/>
  <c r="Z22" i="4"/>
  <c r="M20" i="4"/>
  <c r="K19" i="5"/>
  <c r="AB22" i="5"/>
  <c r="E34" i="7"/>
  <c r="F34" i="7" s="1"/>
  <c r="O33" i="4"/>
  <c r="W22" i="4"/>
  <c r="D31" i="7"/>
  <c r="K13" i="1"/>
  <c r="H19" i="1"/>
  <c r="R22" i="1"/>
  <c r="W22" i="1"/>
  <c r="L33" i="4"/>
  <c r="P22" i="4"/>
  <c r="S22" i="7"/>
  <c r="N34" i="7" s="1"/>
  <c r="C20" i="1"/>
  <c r="H20" i="1"/>
  <c r="O36" i="4"/>
  <c r="C20" i="4"/>
  <c r="C22" i="4" s="1"/>
  <c r="H19" i="4"/>
  <c r="K13" i="4"/>
  <c r="K18" i="5"/>
  <c r="K22" i="5"/>
  <c r="P19" i="5"/>
  <c r="W20" i="5"/>
  <c r="H19" i="5"/>
  <c r="M20" i="5"/>
  <c r="M22" i="5" s="1"/>
  <c r="M19" i="5"/>
  <c r="W22" i="5"/>
  <c r="Z22" i="5"/>
  <c r="P20" i="5"/>
  <c r="P22" i="5" s="1"/>
  <c r="H13" i="5"/>
  <c r="H18" i="5"/>
  <c r="H20" i="5"/>
  <c r="C20" i="5"/>
  <c r="C22" i="5" s="1"/>
  <c r="B31" i="7"/>
  <c r="D35" i="7"/>
  <c r="E35" i="7"/>
  <c r="F35" i="7" s="1"/>
  <c r="AC22" i="7"/>
  <c r="N35" i="7" s="1"/>
  <c r="R13" i="4"/>
  <c r="L34" i="4"/>
  <c r="P16" i="7"/>
  <c r="O34" i="4"/>
  <c r="P17" i="7"/>
  <c r="H18" i="4"/>
  <c r="H20" i="4"/>
  <c r="H22" i="4" s="1"/>
  <c r="K19" i="4"/>
  <c r="K20" i="4"/>
  <c r="D36" i="7"/>
  <c r="O38" i="4"/>
  <c r="D22" i="7"/>
  <c r="N31" i="7" s="1"/>
  <c r="E22" i="7"/>
  <c r="F13" i="7" s="1"/>
  <c r="D38" i="7"/>
  <c r="E41" i="4"/>
  <c r="F34" i="4" s="1"/>
  <c r="K20" i="1"/>
  <c r="K22" i="1" s="1"/>
  <c r="K19" i="1"/>
  <c r="E41" i="1"/>
  <c r="F39" i="1" s="1"/>
  <c r="M13" i="1"/>
  <c r="M22" i="1" s="1"/>
  <c r="M20" i="1"/>
  <c r="I22" i="7"/>
  <c r="N32" i="7" s="1"/>
  <c r="P22" i="1"/>
  <c r="E38" i="7"/>
  <c r="F20" i="1"/>
  <c r="F22" i="1" s="1"/>
  <c r="C22" i="1"/>
  <c r="D41" i="1"/>
  <c r="H22" i="1"/>
  <c r="Q22" i="7"/>
  <c r="R17" i="7"/>
  <c r="B35" i="7"/>
  <c r="C35" i="7" s="1"/>
  <c r="W14" i="7"/>
  <c r="W22" i="7" s="1"/>
  <c r="V22" i="7"/>
  <c r="L36" i="7" s="1"/>
  <c r="M36" i="7" s="1"/>
  <c r="B32" i="7"/>
  <c r="C32" i="7" s="1"/>
  <c r="H14" i="7"/>
  <c r="G22" i="7"/>
  <c r="H18" i="7" s="1"/>
  <c r="E32" i="7"/>
  <c r="F32" i="7" s="1"/>
  <c r="J22" i="7"/>
  <c r="K20" i="7" s="1"/>
  <c r="K14" i="7"/>
  <c r="L38" i="1"/>
  <c r="M33" i="1" s="1"/>
  <c r="N38" i="1"/>
  <c r="N38" i="4"/>
  <c r="F22" i="4"/>
  <c r="C34" i="5"/>
  <c r="B41" i="5"/>
  <c r="C32" i="5" s="1"/>
  <c r="B22" i="7"/>
  <c r="C13" i="7" s="1"/>
  <c r="C15" i="7"/>
  <c r="Y22" i="7"/>
  <c r="O36" i="7" s="1"/>
  <c r="P36" i="7" s="1"/>
  <c r="Z14" i="7"/>
  <c r="Z22" i="7" s="1"/>
  <c r="AE22" i="1"/>
  <c r="B41" i="1"/>
  <c r="F36" i="1"/>
  <c r="O38" i="1"/>
  <c r="P32" i="1" s="1"/>
  <c r="Z22" i="1"/>
  <c r="D41" i="4"/>
  <c r="B41" i="4"/>
  <c r="C34" i="4" s="1"/>
  <c r="R22" i="5"/>
  <c r="U22" i="5"/>
  <c r="D32" i="7"/>
  <c r="B39" i="7"/>
  <c r="C39" i="7" s="1"/>
  <c r="U22" i="4"/>
  <c r="AE22" i="5"/>
  <c r="E41" i="5"/>
  <c r="L38" i="5"/>
  <c r="M36" i="5" s="1"/>
  <c r="N38" i="5"/>
  <c r="O38" i="5"/>
  <c r="P32" i="5" s="1"/>
  <c r="B38" i="7"/>
  <c r="D33" i="7"/>
  <c r="E37" i="7"/>
  <c r="E33" i="7"/>
  <c r="E39" i="7"/>
  <c r="F39" i="7" s="1"/>
  <c r="F21" i="7"/>
  <c r="C18" i="7"/>
  <c r="B36" i="7"/>
  <c r="AD22" i="7"/>
  <c r="O35" i="7" s="1"/>
  <c r="AE15" i="7"/>
  <c r="R22" i="4"/>
  <c r="D41" i="5"/>
  <c r="B37" i="7"/>
  <c r="AB14" i="7"/>
  <c r="AA22" i="7"/>
  <c r="L35" i="7" s="1"/>
  <c r="L22" i="7"/>
  <c r="M15" i="7" s="1"/>
  <c r="D37" i="7"/>
  <c r="N22" i="7"/>
  <c r="N33" i="7" s="1"/>
  <c r="D39" i="7"/>
  <c r="E36" i="7"/>
  <c r="O22" i="7"/>
  <c r="P13" i="7" s="1"/>
  <c r="P35" i="1" l="1"/>
  <c r="M35" i="1"/>
  <c r="K22" i="4"/>
  <c r="H22" i="5"/>
  <c r="P36" i="5"/>
  <c r="M32" i="5"/>
  <c r="M34" i="5"/>
  <c r="M19" i="7"/>
  <c r="P19" i="7"/>
  <c r="P15" i="7"/>
  <c r="P34" i="5"/>
  <c r="C37" i="5"/>
  <c r="C38" i="5"/>
  <c r="M33" i="5"/>
  <c r="F32" i="5"/>
  <c r="F38" i="5"/>
  <c r="F37" i="5"/>
  <c r="P33" i="5"/>
  <c r="C39" i="5"/>
  <c r="F39" i="5"/>
  <c r="P32" i="4"/>
  <c r="P36" i="4"/>
  <c r="L34" i="7"/>
  <c r="R13" i="7"/>
  <c r="R22" i="7" s="1"/>
  <c r="P35" i="4"/>
  <c r="L38" i="4"/>
  <c r="M36" i="4" s="1"/>
  <c r="P34" i="4"/>
  <c r="N37" i="7"/>
  <c r="C38" i="4"/>
  <c r="C37" i="4"/>
  <c r="F32" i="4"/>
  <c r="F38" i="4"/>
  <c r="F37" i="4"/>
  <c r="K18" i="7"/>
  <c r="C39" i="4"/>
  <c r="C32" i="4"/>
  <c r="K13" i="7"/>
  <c r="F39" i="4"/>
  <c r="P33" i="4"/>
  <c r="O31" i="7"/>
  <c r="F20" i="7"/>
  <c r="F22" i="7" s="1"/>
  <c r="D40" i="7"/>
  <c r="L32" i="7"/>
  <c r="H13" i="7"/>
  <c r="F32" i="1"/>
  <c r="F38" i="1"/>
  <c r="L33" i="7"/>
  <c r="M13" i="7"/>
  <c r="C38" i="1"/>
  <c r="C32" i="1"/>
  <c r="AE20" i="7"/>
  <c r="AE22" i="7" s="1"/>
  <c r="P36" i="1"/>
  <c r="AB20" i="7"/>
  <c r="AB22" i="7" s="1"/>
  <c r="M36" i="1"/>
  <c r="P33" i="1"/>
  <c r="H19" i="7"/>
  <c r="H20" i="7"/>
  <c r="O33" i="7"/>
  <c r="P20" i="7"/>
  <c r="P34" i="1"/>
  <c r="P38" i="1" s="1"/>
  <c r="M34" i="1"/>
  <c r="M20" i="7"/>
  <c r="L31" i="7"/>
  <c r="C20" i="7"/>
  <c r="C22" i="7" s="1"/>
  <c r="C39" i="1"/>
  <c r="C41" i="1" s="1"/>
  <c r="M32" i="1"/>
  <c r="O32" i="7"/>
  <c r="K19" i="7"/>
  <c r="E40" i="7"/>
  <c r="F31" i="7" s="1"/>
  <c r="B40" i="7"/>
  <c r="K22" i="7" l="1"/>
  <c r="P22" i="7"/>
  <c r="P38" i="4"/>
  <c r="P38" i="5"/>
  <c r="M38" i="5"/>
  <c r="C41" i="5"/>
  <c r="F41" i="5"/>
  <c r="M32" i="4"/>
  <c r="M35" i="4"/>
  <c r="L37" i="7"/>
  <c r="M32" i="7" s="1"/>
  <c r="C41" i="4"/>
  <c r="C36" i="7"/>
  <c r="C33" i="7"/>
  <c r="M33" i="4"/>
  <c r="M34" i="4"/>
  <c r="F33" i="7"/>
  <c r="F41" i="4"/>
  <c r="F36" i="7"/>
  <c r="F41" i="1"/>
  <c r="H22" i="7"/>
  <c r="C37" i="7"/>
  <c r="C31" i="7"/>
  <c r="M22" i="7"/>
  <c r="M38" i="1"/>
  <c r="F37" i="7"/>
  <c r="F38" i="7"/>
  <c r="C38" i="7"/>
  <c r="O37" i="7"/>
  <c r="P34" i="7" s="1"/>
  <c r="M35" i="7" l="1"/>
  <c r="M34" i="7"/>
  <c r="M31" i="7"/>
  <c r="M33" i="7"/>
  <c r="C40" i="7"/>
  <c r="M38" i="4"/>
  <c r="P33" i="7"/>
  <c r="P35" i="7"/>
  <c r="F40" i="7"/>
  <c r="P32" i="7"/>
  <c r="P31" i="7"/>
  <c r="M37" i="7" l="1"/>
  <c r="P37" i="7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<sst xmlns="http://schemas.openxmlformats.org/spreadsheetml/2006/main" count="430" uniqueCount="52">
  <si>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</si>
  <si>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</si>
  <si>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</si>
  <si>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</si>
  <si>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</si>
  <si>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</si>
  <si>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</si>
  <si>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</si>
  <si>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</si>
  <si>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</si>
  <si>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</si>
  <si>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</si>
  <si>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</si>
  <si>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</si>
  <si>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</si>
  <si>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</si>
  <si>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</si>
  <si>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</si>
  <si>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</si>
  <si>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</si>
  <si>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</si>
  <si>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</si>
  <si>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</si>
  <si>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</si>
  <si>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</si>
  <si>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</si>
  <si>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</si>
  <si>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</si>
  <si>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</si>
  <si>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</si>
  <si>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</si>
  <si>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</si>
  <si>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</si>
  <si>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</si>
  <si>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</si>
  <si>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</si>
  <si>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</si>
  <si>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</si>
  <si>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</si>
  <si>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</si>
  <si>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</si>
  <si>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</si>
  <si>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</si>
  <si>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</si>
  <si>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</si>
  <si>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</si>
  <si>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</si>
  <si>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</si>
  <si>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</si>
  <si>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</si>
  <si>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</si>
  <si>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CONSORCI DEL MUSEU D'ART CONTEMPORANI DE BARCELONA (MACBA)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</si>
</sst>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7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0" fontId="25" fillId="2" borderId="35" xfId="0" applyFont="1" applyFill="1" applyBorder="1" applyAlignment="1">
      <alignment vertical="center"/>
    </xf>
    <xf numFmtId="165" fontId="25" fillId="0" borderId="2" xfId="0" applyNumberFormat="1" applyFont="1" applyBorder="1" applyAlignment="1" applyProtection="1">
      <alignment horizontal="right" vertical="center"/>
      <protection locked="0"/>
    </xf>
    <xf numFmtId="10" fontId="25" fillId="0" borderId="6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2" borderId="35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" fontId="3" fillId="0" borderId="37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4" fillId="0" borderId="8" xfId="0" quotePrefix="1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C3-41A3-ADDD-62BDDB3222D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C3-41A3-ADDD-62BDDB3222D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C3-41A3-ADDD-62BDDB3222D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C3-41A3-ADDD-62BDDB3222D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C3-41A3-ADDD-62BDDB3222D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C3-41A3-ADDD-62BDDB3222D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C3-41A3-ADDD-62BDDB3222D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C3-41A3-ADDD-62BDDB3222D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C3-41A3-ADDD-62BDDB3222D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C3-41A3-ADDD-62BDDB3222D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C3-41A3-ADDD-62BDDB322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36-4774-BB0E-8B75BBEB412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36-4774-BB0E-8B75BBEB412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36-4774-BB0E-8B75BBEB412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36-4774-BB0E-8B75BBEB412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36-4774-BB0E-8B75BBEB412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36-4774-BB0E-8B75BBEB412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36-4774-BB0E-8B75BBEB412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36-4774-BB0E-8B75BBEB412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36-4774-BB0E-8B75BBEB412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36-4774-BB0E-8B75BBEB41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36-4774-BB0E-8B75BBEB41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6F-42C4-9B0A-43D88A4F202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6F-42C4-9B0A-43D88A4F202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6F-42C4-9B0A-43D88A4F202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6F-42C4-9B0A-43D88A4F20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6F-42C4-9B0A-43D88A4F2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31-4948-9200-28F9BD299B52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1-4948-9200-28F9BD299B52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1-4948-9200-28F9BD299B52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1-4948-9200-28F9BD299B52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31-4948-9200-28F9BD299B52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31-4948-9200-28F9BD299B5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31-4948-9200-28F9BD299B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86B48A06-DB1F-4222-BBC9-7570ECBD6E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8\Resum%20conveni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CONV"/>
      <sheetName val="Resum CONV RRHH"/>
      <sheetName val="Gestió signatures CONV"/>
      <sheetName val="Gestió signatures CONVRRHH"/>
      <sheetName val="Valors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B1" t="str">
            <v>En curs</v>
          </cell>
        </row>
        <row r="2">
          <cell r="B2" t="str">
            <v>Formalitzat</v>
          </cell>
        </row>
        <row r="3">
          <cell r="B3" t="str">
            <v>Cancel·lat</v>
          </cell>
        </row>
        <row r="4">
          <cell r="B4" t="str">
            <v>No iniciat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G103"/>
  <sheetViews>
    <sheetView showZeros="0" zoomScale="70" zoomScaleNormal="70" workbookViewId="0">
      <selection activeCell="T13" sqref="T13"/>
    </sheetView>
  </sheetViews>
  <sheetFormatPr baseColWidth="10" defaultColWidth="9.1328125" defaultRowHeight="14.25" x14ac:dyDescent="0.45"/>
  <cols>
    <col min="1" max="1" width="26.1328125" style="27" customWidth="1"/>
    <col min="2" max="2" width="11.53125" style="62" customWidth="1"/>
    <col min="3" max="3" width="10.53125" style="27" customWidth="1"/>
    <col min="4" max="4" width="19.1328125" style="27" customWidth="1"/>
    <col min="5" max="5" width="18.1328125" style="27" customWidth="1"/>
    <col min="6" max="6" width="11.46484375" style="27" customWidth="1"/>
    <col min="7" max="7" width="9.19921875" style="27" customWidth="1"/>
    <col min="8" max="8" width="10.86328125" style="62" customWidth="1"/>
    <col min="9" max="9" width="17.33203125" style="27" customWidth="1"/>
    <col min="10" max="10" width="20" style="27" customWidth="1"/>
    <col min="11" max="12" width="11.46484375" style="27" customWidth="1"/>
    <col min="13" max="13" width="10.53125" style="27" customWidth="1"/>
    <col min="14" max="14" width="18.86328125" style="62" customWidth="1"/>
    <col min="15" max="15" width="19.53125" style="27" customWidth="1"/>
    <col min="16" max="16" width="11.46484375" style="27" customWidth="1"/>
    <col min="17" max="17" width="9.1328125" style="27" customWidth="1"/>
    <col min="18" max="18" width="11" style="27" customWidth="1"/>
    <col min="19" max="19" width="18.86328125" style="27" customWidth="1"/>
    <col min="20" max="20" width="19.53125" style="27" customWidth="1"/>
    <col min="21" max="21" width="11.132812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3125" style="27" customWidth="1"/>
    <col min="27" max="27" width="9.1328125" style="27" customWidth="1"/>
    <col min="28" max="28" width="10.86328125" style="27" customWidth="1"/>
    <col min="29" max="29" width="18.1328125" style="27" customWidth="1"/>
    <col min="30" max="30" width="18.86328125" style="27" customWidth="1"/>
    <col min="31" max="31" width="10.86328125" style="27" customWidth="1"/>
    <col min="32" max="16384" width="9.1328125" style="27"/>
  </cols>
  <sheetData>
    <row r="1" spans="1:31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45">
      <c r="B4" s="26"/>
      <c r="H4" s="26"/>
      <c r="N4" s="26"/>
    </row>
    <row r="5" spans="1:31" s="25" customFormat="1" ht="30.75" customHeight="1" x14ac:dyDescent="0.45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75" t="s">
        <v>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7"/>
    </row>
    <row r="11" spans="1:31" ht="30" customHeight="1" thickBot="1" x14ac:dyDescent="0.5">
      <c r="A11" s="168" t="s">
        <v>10</v>
      </c>
      <c r="B11" s="178" t="s">
        <v>3</v>
      </c>
      <c r="C11" s="179"/>
      <c r="D11" s="179"/>
      <c r="E11" s="179"/>
      <c r="F11" s="180"/>
      <c r="G11" s="181" t="s">
        <v>1</v>
      </c>
      <c r="H11" s="182"/>
      <c r="I11" s="182"/>
      <c r="J11" s="182"/>
      <c r="K11" s="183"/>
      <c r="L11" s="154" t="s">
        <v>2</v>
      </c>
      <c r="M11" s="155"/>
      <c r="N11" s="155"/>
      <c r="O11" s="155"/>
      <c r="P11" s="155"/>
      <c r="Q11" s="184" t="s">
        <v>33</v>
      </c>
      <c r="R11" s="185"/>
      <c r="S11" s="185"/>
      <c r="T11" s="185"/>
      <c r="U11" s="186"/>
      <c r="V11" s="190" t="s">
        <v>5</v>
      </c>
      <c r="W11" s="191"/>
      <c r="X11" s="191"/>
      <c r="Y11" s="191"/>
      <c r="Z11" s="192"/>
      <c r="AA11" s="187" t="s">
        <v>4</v>
      </c>
      <c r="AB11" s="188"/>
      <c r="AC11" s="188"/>
      <c r="AD11" s="188"/>
      <c r="AE11" s="189"/>
    </row>
    <row r="12" spans="1:31" ht="39" customHeight="1" thickBot="1" x14ac:dyDescent="0.5">
      <c r="A12" s="16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>
        <f t="shared" ref="H13:H21" si="2">IF(G13,G13/$G$22,"")</f>
        <v>1.9801980198019802E-3</v>
      </c>
      <c r="I13" s="4">
        <v>1082576.2</v>
      </c>
      <c r="J13" s="5">
        <v>1309917.2019999998</v>
      </c>
      <c r="K13" s="21">
        <f t="shared" ref="K13:K21" si="3">IF(J13,J13/$J$22,"")</f>
        <v>0.60633502999406352</v>
      </c>
      <c r="L13" s="1">
        <v>1</v>
      </c>
      <c r="M13" s="20">
        <f t="shared" ref="M13:M21" si="4">IF(L13,L13/$L$22,"")</f>
        <v>1.282051282051282E-2</v>
      </c>
      <c r="N13" s="4">
        <v>75585.47</v>
      </c>
      <c r="O13" s="5">
        <v>91458.418699999995</v>
      </c>
      <c r="P13" s="21">
        <f t="shared" ref="P13:P21" si="5">IF(O13,O13/$O$22,"")</f>
        <v>0.53342838348492638</v>
      </c>
      <c r="Q13" s="1">
        <v>1</v>
      </c>
      <c r="R13" s="20">
        <f t="shared" ref="R13:R21" si="6">IF(Q13,Q13/$Q$22,"")</f>
        <v>1</v>
      </c>
      <c r="S13" s="4">
        <v>54000</v>
      </c>
      <c r="T13" s="5">
        <v>65340</v>
      </c>
      <c r="U13" s="21">
        <f t="shared" ref="U13:U21" si="7">IF(T13,T13/$T$22,"")</f>
        <v>1</v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4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4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64</v>
      </c>
      <c r="H19" s="20">
        <f t="shared" si="2"/>
        <v>0.12673267326732673</v>
      </c>
      <c r="I19" s="6">
        <v>56653.52</v>
      </c>
      <c r="J19" s="7">
        <v>65174.020000000019</v>
      </c>
      <c r="K19" s="21">
        <f t="shared" si="3"/>
        <v>3.0167778017723683E-2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45">
      <c r="A20" s="81" t="s">
        <v>29</v>
      </c>
      <c r="B20" s="68">
        <v>8</v>
      </c>
      <c r="C20" s="66">
        <f t="shared" si="0"/>
        <v>1</v>
      </c>
      <c r="D20" s="69">
        <v>43060</v>
      </c>
      <c r="E20" s="70">
        <v>52102.600000000006</v>
      </c>
      <c r="F20" s="21">
        <f t="shared" si="1"/>
        <v>1</v>
      </c>
      <c r="G20" s="68">
        <v>440</v>
      </c>
      <c r="H20" s="66">
        <f t="shared" si="2"/>
        <v>0.87128712871287128</v>
      </c>
      <c r="I20" s="69">
        <v>655685.14000000036</v>
      </c>
      <c r="J20" s="70">
        <v>785293.94000000029</v>
      </c>
      <c r="K20" s="67">
        <f t="shared" si="3"/>
        <v>0.36349719198821284</v>
      </c>
      <c r="L20" s="68">
        <v>77</v>
      </c>
      <c r="M20" s="66">
        <f t="shared" si="4"/>
        <v>0.98717948717948723</v>
      </c>
      <c r="N20" s="69">
        <v>66112.06</v>
      </c>
      <c r="O20" s="70">
        <v>79995.560000000012</v>
      </c>
      <c r="P20" s="67">
        <f t="shared" si="5"/>
        <v>0.46657161651507367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189</v>
      </c>
      <c r="W20" s="66">
        <f t="shared" si="8"/>
        <v>1</v>
      </c>
      <c r="X20" s="69">
        <v>162882.65000000002</v>
      </c>
      <c r="Y20" s="70">
        <v>185758.83000000002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4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5">
      <c r="A22" s="83" t="s">
        <v>0</v>
      </c>
      <c r="B22" s="16">
        <f t="shared" ref="B22:AE22" si="12">SUM(B13:B21)</f>
        <v>8</v>
      </c>
      <c r="C22" s="17">
        <f t="shared" si="12"/>
        <v>1</v>
      </c>
      <c r="D22" s="18">
        <f t="shared" si="12"/>
        <v>43060</v>
      </c>
      <c r="E22" s="18">
        <f t="shared" si="12"/>
        <v>52102.600000000006</v>
      </c>
      <c r="F22" s="19">
        <f t="shared" si="12"/>
        <v>1</v>
      </c>
      <c r="G22" s="16">
        <f t="shared" si="12"/>
        <v>505</v>
      </c>
      <c r="H22" s="17">
        <f t="shared" si="12"/>
        <v>1</v>
      </c>
      <c r="I22" s="18">
        <f t="shared" si="12"/>
        <v>1794914.8600000003</v>
      </c>
      <c r="J22" s="18">
        <f t="shared" si="12"/>
        <v>2160385.162</v>
      </c>
      <c r="K22" s="19">
        <f t="shared" si="12"/>
        <v>1</v>
      </c>
      <c r="L22" s="16">
        <f t="shared" si="12"/>
        <v>78</v>
      </c>
      <c r="M22" s="17">
        <f t="shared" si="12"/>
        <v>1</v>
      </c>
      <c r="N22" s="18">
        <f t="shared" si="12"/>
        <v>141697.53</v>
      </c>
      <c r="O22" s="18">
        <f t="shared" si="12"/>
        <v>171453.97870000001</v>
      </c>
      <c r="P22" s="19">
        <f t="shared" si="12"/>
        <v>1</v>
      </c>
      <c r="Q22" s="16">
        <f t="shared" si="12"/>
        <v>1</v>
      </c>
      <c r="R22" s="17">
        <f t="shared" si="12"/>
        <v>1</v>
      </c>
      <c r="S22" s="18">
        <f t="shared" si="12"/>
        <v>54000</v>
      </c>
      <c r="T22" s="18">
        <f t="shared" si="12"/>
        <v>65340</v>
      </c>
      <c r="U22" s="19">
        <f t="shared" si="12"/>
        <v>1</v>
      </c>
      <c r="V22" s="16">
        <f t="shared" si="12"/>
        <v>189</v>
      </c>
      <c r="W22" s="17">
        <f t="shared" si="12"/>
        <v>1</v>
      </c>
      <c r="X22" s="18">
        <f t="shared" si="12"/>
        <v>162882.65000000002</v>
      </c>
      <c r="Y22" s="18">
        <f t="shared" si="12"/>
        <v>185758.83000000002</v>
      </c>
      <c r="Z22" s="19">
        <f t="shared" si="12"/>
        <v>1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45">
      <c r="B23" s="26"/>
      <c r="H23" s="26"/>
      <c r="N23" s="26"/>
    </row>
    <row r="24" spans="1:31" s="48" customFormat="1" ht="48" customHeight="1" x14ac:dyDescent="0.45">
      <c r="A24" s="174" t="s">
        <v>48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45">
      <c r="A25" s="170" t="s">
        <v>34</v>
      </c>
      <c r="B25" s="170"/>
      <c r="C25" s="170"/>
      <c r="D25" s="170"/>
      <c r="E25" s="170"/>
      <c r="F25" s="170"/>
      <c r="G25" s="170"/>
      <c r="H25" s="170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4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4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45">
      <c r="A29" s="151" t="s">
        <v>10</v>
      </c>
      <c r="B29" s="156" t="s">
        <v>17</v>
      </c>
      <c r="C29" s="157"/>
      <c r="D29" s="157"/>
      <c r="E29" s="157"/>
      <c r="F29" s="158"/>
      <c r="G29" s="25"/>
      <c r="J29" s="162" t="s">
        <v>15</v>
      </c>
      <c r="K29" s="163"/>
      <c r="L29" s="156" t="s">
        <v>16</v>
      </c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5">
      <c r="A30" s="152"/>
      <c r="B30" s="171"/>
      <c r="C30" s="172"/>
      <c r="D30" s="172"/>
      <c r="E30" s="172"/>
      <c r="F30" s="173"/>
      <c r="G30" s="25"/>
      <c r="J30" s="164"/>
      <c r="K30" s="165"/>
      <c r="L30" s="159"/>
      <c r="M30" s="160"/>
      <c r="N30" s="160"/>
      <c r="O30" s="160"/>
      <c r="P30" s="161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5">
      <c r="A31" s="153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66"/>
      <c r="K31" s="167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45">
      <c r="A32" s="41" t="s">
        <v>25</v>
      </c>
      <c r="B32" s="9">
        <f t="shared" ref="B32:B40" si="13">B13+G13+L13+Q13+AA13+V13</f>
        <v>3</v>
      </c>
      <c r="C32" s="8">
        <f t="shared" ref="C32:C39" si="14">IF(B32,B32/$B$41,"")</f>
        <v>3.8412291933418692E-3</v>
      </c>
      <c r="D32" s="10">
        <f t="shared" ref="D32:D40" si="15">D13+I13+N13+S13+AC13+X13</f>
        <v>1212161.67</v>
      </c>
      <c r="E32" s="11">
        <f t="shared" ref="E32:E40" si="16">E13+J13+O13+T13+AD13+Y13</f>
        <v>1466715.6206999999</v>
      </c>
      <c r="F32" s="21">
        <f t="shared" ref="F32:F39" si="17">IF(E32,E32/$E$41,"")</f>
        <v>0.55661974886040033</v>
      </c>
      <c r="J32" s="197" t="s">
        <v>3</v>
      </c>
      <c r="K32" s="198"/>
      <c r="L32" s="57">
        <f>B22</f>
        <v>8</v>
      </c>
      <c r="M32" s="8">
        <f t="shared" ref="M32:M37" si="18">IF(L32,L32/$L$38,"")</f>
        <v>1.0243277848911651E-2</v>
      </c>
      <c r="N32" s="58">
        <f>D22</f>
        <v>43060</v>
      </c>
      <c r="O32" s="58">
        <f>E22</f>
        <v>52102.600000000006</v>
      </c>
      <c r="P32" s="59">
        <f t="shared" ref="P32:P37" si="19">IF(O32,O32/$O$38,"")</f>
        <v>1.9772978290865145E-2</v>
      </c>
    </row>
    <row r="33" spans="1:33" s="25" customFormat="1" ht="30" customHeight="1" x14ac:dyDescent="0.4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93" t="s">
        <v>1</v>
      </c>
      <c r="K33" s="194"/>
      <c r="L33" s="60">
        <f>G22</f>
        <v>505</v>
      </c>
      <c r="M33" s="8">
        <f t="shared" si="18"/>
        <v>0.64660691421254801</v>
      </c>
      <c r="N33" s="61">
        <f>I22</f>
        <v>1794914.8600000003</v>
      </c>
      <c r="O33" s="61">
        <f>J22</f>
        <v>2160385.162</v>
      </c>
      <c r="P33" s="59">
        <f t="shared" si="19"/>
        <v>0.81986789350499167</v>
      </c>
    </row>
    <row r="34" spans="1:33" ht="30" customHeight="1" x14ac:dyDescent="0.4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93" t="s">
        <v>2</v>
      </c>
      <c r="K34" s="194"/>
      <c r="L34" s="60">
        <f>L22</f>
        <v>78</v>
      </c>
      <c r="M34" s="8">
        <f t="shared" si="18"/>
        <v>9.9871959026888599E-2</v>
      </c>
      <c r="N34" s="61">
        <f>N22</f>
        <v>141697.53</v>
      </c>
      <c r="O34" s="61">
        <f>O22</f>
        <v>171453.97870000001</v>
      </c>
      <c r="P34" s="59">
        <f t="shared" si="19"/>
        <v>6.5066921779672313E-2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4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93" t="s">
        <v>33</v>
      </c>
      <c r="K35" s="194"/>
      <c r="L35" s="60">
        <f>Q22</f>
        <v>1</v>
      </c>
      <c r="M35" s="8">
        <f t="shared" si="18"/>
        <v>1.2804097311139564E-3</v>
      </c>
      <c r="N35" s="61">
        <f>S22</f>
        <v>54000</v>
      </c>
      <c r="O35" s="61">
        <f>T22</f>
        <v>65340</v>
      </c>
      <c r="P35" s="59">
        <f t="shared" si="19"/>
        <v>2.4796582157610724E-2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4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93" t="s">
        <v>5</v>
      </c>
      <c r="K36" s="194"/>
      <c r="L36" s="60">
        <f>V22</f>
        <v>189</v>
      </c>
      <c r="M36" s="8">
        <f t="shared" si="18"/>
        <v>0.24199743918053776</v>
      </c>
      <c r="N36" s="61">
        <f>X22</f>
        <v>162882.65000000002</v>
      </c>
      <c r="O36" s="61">
        <f>Y22</f>
        <v>185758.83000000002</v>
      </c>
      <c r="P36" s="59">
        <f t="shared" si="19"/>
        <v>7.049562426686018E-2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4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193" t="s">
        <v>4</v>
      </c>
      <c r="K37" s="194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5">
      <c r="A38" s="44" t="s">
        <v>28</v>
      </c>
      <c r="B38" s="12">
        <f t="shared" si="13"/>
        <v>64</v>
      </c>
      <c r="C38" s="8">
        <f t="shared" si="14"/>
        <v>8.1946222791293211E-2</v>
      </c>
      <c r="D38" s="13">
        <f t="shared" si="15"/>
        <v>56653.52</v>
      </c>
      <c r="E38" s="23">
        <f t="shared" si="16"/>
        <v>65174.020000000019</v>
      </c>
      <c r="F38" s="21">
        <f t="shared" si="17"/>
        <v>2.473359261511731E-2</v>
      </c>
      <c r="G38" s="25"/>
      <c r="J38" s="195" t="s">
        <v>0</v>
      </c>
      <c r="K38" s="196"/>
      <c r="L38" s="84">
        <f>SUM(L32:L37)</f>
        <v>781</v>
      </c>
      <c r="M38" s="17">
        <f>SUM(M32:M37)</f>
        <v>1</v>
      </c>
      <c r="N38" s="85">
        <f>SUM(N32:N37)</f>
        <v>2196555.0400000005</v>
      </c>
      <c r="O38" s="86">
        <f>SUM(O32:O37)</f>
        <v>2635040.5707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5">
      <c r="A39" s="45" t="s">
        <v>29</v>
      </c>
      <c r="B39" s="12">
        <f t="shared" si="13"/>
        <v>714</v>
      </c>
      <c r="C39" s="8">
        <f t="shared" si="14"/>
        <v>0.91421254801536489</v>
      </c>
      <c r="D39" s="13">
        <f t="shared" si="15"/>
        <v>927739.85000000044</v>
      </c>
      <c r="E39" s="23">
        <f t="shared" si="16"/>
        <v>1103150.9300000004</v>
      </c>
      <c r="F39" s="21">
        <f t="shared" si="17"/>
        <v>0.41864665852448252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45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5">
      <c r="A41" s="64" t="s">
        <v>0</v>
      </c>
      <c r="B41" s="16">
        <f>SUM(B32:B40)</f>
        <v>781</v>
      </c>
      <c r="C41" s="17">
        <f>SUM(C32:C40)</f>
        <v>1</v>
      </c>
      <c r="D41" s="18">
        <f>SUM(D32:D40)</f>
        <v>2196555.0400000005</v>
      </c>
      <c r="E41" s="18">
        <f>SUM(E32:E40)</f>
        <v>2635040.5707</v>
      </c>
      <c r="F41" s="19">
        <f>SUM(F32:F40)</f>
        <v>1.0000000000000002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4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45">
      <c r="B43" s="26"/>
      <c r="H43" s="26"/>
      <c r="N43" s="26"/>
    </row>
    <row r="44" spans="1:33" s="25" customFormat="1" x14ac:dyDescent="0.45">
      <c r="B44" s="26"/>
      <c r="H44" s="26"/>
      <c r="N44" s="26"/>
    </row>
    <row r="45" spans="1:33" s="25" customFormat="1" x14ac:dyDescent="0.45">
      <c r="B45" s="26"/>
      <c r="H45" s="26"/>
      <c r="N45" s="26"/>
    </row>
    <row r="46" spans="1:33" s="25" customFormat="1" x14ac:dyDescent="0.45">
      <c r="B46" s="26"/>
      <c r="H46" s="26"/>
      <c r="N46" s="26"/>
    </row>
    <row r="47" spans="1:33" s="25" customFormat="1" x14ac:dyDescent="0.45">
      <c r="B47" s="26"/>
      <c r="H47" s="26"/>
      <c r="N47" s="26"/>
    </row>
    <row r="48" spans="1:33" s="25" customFormat="1" x14ac:dyDescent="0.45">
      <c r="B48" s="26"/>
      <c r="H48" s="26"/>
      <c r="N48" s="26"/>
    </row>
    <row r="49" spans="2:14" s="25" customFormat="1" x14ac:dyDescent="0.45">
      <c r="B49" s="26"/>
      <c r="H49" s="26"/>
      <c r="N49" s="26"/>
    </row>
    <row r="50" spans="2:14" s="25" customFormat="1" x14ac:dyDescent="0.45">
      <c r="B50" s="26"/>
      <c r="H50" s="26"/>
      <c r="N50" s="26"/>
    </row>
    <row r="51" spans="2:14" s="25" customFormat="1" x14ac:dyDescent="0.45">
      <c r="B51" s="26"/>
      <c r="H51" s="26"/>
      <c r="N51" s="26"/>
    </row>
    <row r="52" spans="2:14" s="25" customFormat="1" x14ac:dyDescent="0.45">
      <c r="B52" s="26"/>
      <c r="H52" s="26"/>
      <c r="N52" s="26"/>
    </row>
    <row r="53" spans="2:14" s="25" customFormat="1" x14ac:dyDescent="0.45">
      <c r="B53" s="26"/>
      <c r="H53" s="26"/>
      <c r="N53" s="26"/>
    </row>
    <row r="54" spans="2:14" s="25" customFormat="1" x14ac:dyDescent="0.45">
      <c r="B54" s="26"/>
      <c r="H54" s="26"/>
      <c r="N54" s="26"/>
    </row>
    <row r="55" spans="2:14" s="25" customFormat="1" x14ac:dyDescent="0.45">
      <c r="B55" s="26"/>
      <c r="H55" s="26"/>
      <c r="N55" s="26"/>
    </row>
    <row r="56" spans="2:14" s="25" customFormat="1" x14ac:dyDescent="0.45">
      <c r="B56" s="26"/>
      <c r="H56" s="26"/>
      <c r="N56" s="26"/>
    </row>
    <row r="57" spans="2:14" s="25" customFormat="1" x14ac:dyDescent="0.45">
      <c r="B57" s="26"/>
      <c r="H57" s="26"/>
      <c r="N57" s="26"/>
    </row>
    <row r="58" spans="2:14" s="25" customFormat="1" x14ac:dyDescent="0.45">
      <c r="B58" s="26"/>
      <c r="H58" s="26"/>
      <c r="N58" s="26"/>
    </row>
    <row r="59" spans="2:14" s="25" customFormat="1" x14ac:dyDescent="0.45">
      <c r="B59" s="26"/>
      <c r="H59" s="26"/>
      <c r="N59" s="26"/>
    </row>
    <row r="60" spans="2:14" s="25" customFormat="1" x14ac:dyDescent="0.45">
      <c r="B60" s="26"/>
      <c r="H60" s="26"/>
      <c r="N60" s="26"/>
    </row>
    <row r="61" spans="2:14" s="25" customFormat="1" x14ac:dyDescent="0.45">
      <c r="B61" s="26"/>
      <c r="H61" s="26"/>
      <c r="N61" s="26"/>
    </row>
    <row r="62" spans="2:14" s="25" customFormat="1" x14ac:dyDescent="0.45">
      <c r="B62" s="26"/>
      <c r="H62" s="26"/>
      <c r="N62" s="26"/>
    </row>
    <row r="63" spans="2:14" s="25" customFormat="1" x14ac:dyDescent="0.45">
      <c r="B63" s="26"/>
      <c r="H63" s="26"/>
      <c r="N63" s="26"/>
    </row>
    <row r="64" spans="2:14" s="25" customFormat="1" x14ac:dyDescent="0.45">
      <c r="B64" s="26"/>
      <c r="H64" s="26"/>
      <c r="N64" s="26"/>
    </row>
    <row r="65" spans="2:14" s="25" customFormat="1" x14ac:dyDescent="0.45">
      <c r="B65" s="26"/>
      <c r="H65" s="26"/>
      <c r="N65" s="26"/>
    </row>
    <row r="66" spans="2:14" s="25" customFormat="1" x14ac:dyDescent="0.45">
      <c r="B66" s="26"/>
      <c r="H66" s="26"/>
      <c r="N66" s="26"/>
    </row>
    <row r="67" spans="2:14" s="25" customFormat="1" x14ac:dyDescent="0.45">
      <c r="B67" s="26"/>
      <c r="H67" s="26"/>
      <c r="N67" s="26"/>
    </row>
    <row r="68" spans="2:14" s="25" customFormat="1" x14ac:dyDescent="0.45">
      <c r="B68" s="26"/>
      <c r="H68" s="26"/>
      <c r="N68" s="26"/>
    </row>
    <row r="69" spans="2:14" s="25" customFormat="1" x14ac:dyDescent="0.45">
      <c r="B69" s="26"/>
      <c r="H69" s="26"/>
      <c r="N69" s="26"/>
    </row>
    <row r="70" spans="2:14" s="25" customFormat="1" x14ac:dyDescent="0.45">
      <c r="B70" s="26"/>
      <c r="H70" s="26"/>
      <c r="N70" s="26"/>
    </row>
    <row r="71" spans="2:14" s="25" customFormat="1" x14ac:dyDescent="0.45">
      <c r="B71" s="26"/>
      <c r="H71" s="26"/>
      <c r="N71" s="26"/>
    </row>
    <row r="72" spans="2:14" s="25" customFormat="1" x14ac:dyDescent="0.45">
      <c r="B72" s="26"/>
      <c r="H72" s="26"/>
      <c r="N72" s="26"/>
    </row>
    <row r="73" spans="2:14" s="25" customFormat="1" x14ac:dyDescent="0.45">
      <c r="B73" s="26"/>
      <c r="H73" s="26"/>
      <c r="N73" s="26"/>
    </row>
    <row r="74" spans="2:14" s="25" customFormat="1" x14ac:dyDescent="0.45">
      <c r="B74" s="26"/>
      <c r="H74" s="26"/>
      <c r="N74" s="26"/>
    </row>
    <row r="75" spans="2:14" s="25" customFormat="1" x14ac:dyDescent="0.45">
      <c r="B75" s="26"/>
      <c r="H75" s="26"/>
      <c r="N75" s="26"/>
    </row>
    <row r="76" spans="2:14" s="25" customFormat="1" x14ac:dyDescent="0.45">
      <c r="B76" s="26"/>
      <c r="H76" s="26"/>
      <c r="N76" s="26"/>
    </row>
    <row r="77" spans="2:14" s="25" customFormat="1" x14ac:dyDescent="0.45">
      <c r="B77" s="26"/>
      <c r="H77" s="26"/>
      <c r="N77" s="26"/>
    </row>
    <row r="78" spans="2:14" s="25" customFormat="1" x14ac:dyDescent="0.45">
      <c r="B78" s="26"/>
      <c r="H78" s="26"/>
      <c r="N78" s="26"/>
    </row>
    <row r="79" spans="2:14" s="25" customFormat="1" x14ac:dyDescent="0.45">
      <c r="B79" s="26"/>
      <c r="H79" s="26"/>
      <c r="N79" s="26"/>
    </row>
    <row r="80" spans="2:14" s="25" customFormat="1" x14ac:dyDescent="0.45">
      <c r="B80" s="26"/>
      <c r="H80" s="26"/>
      <c r="N80" s="26"/>
    </row>
    <row r="81" spans="2:14" s="25" customFormat="1" x14ac:dyDescent="0.45">
      <c r="B81" s="26"/>
      <c r="H81" s="26"/>
      <c r="N81" s="26"/>
    </row>
    <row r="82" spans="2:14" s="25" customFormat="1" x14ac:dyDescent="0.45">
      <c r="B82" s="26"/>
      <c r="H82" s="26"/>
      <c r="N82" s="26"/>
    </row>
    <row r="83" spans="2:14" s="25" customFormat="1" x14ac:dyDescent="0.45">
      <c r="B83" s="26"/>
      <c r="H83" s="26"/>
      <c r="N83" s="26"/>
    </row>
    <row r="84" spans="2:14" s="25" customFormat="1" x14ac:dyDescent="0.45">
      <c r="B84" s="26"/>
      <c r="H84" s="26"/>
      <c r="N84" s="26"/>
    </row>
    <row r="85" spans="2:14" s="25" customFormat="1" x14ac:dyDescent="0.45">
      <c r="B85" s="26"/>
      <c r="H85" s="26"/>
      <c r="N85" s="26"/>
    </row>
    <row r="86" spans="2:14" s="25" customFormat="1" x14ac:dyDescent="0.45">
      <c r="B86" s="26"/>
      <c r="H86" s="26"/>
      <c r="N86" s="26"/>
    </row>
    <row r="87" spans="2:14" s="25" customFormat="1" x14ac:dyDescent="0.45">
      <c r="B87" s="26"/>
      <c r="H87" s="26"/>
      <c r="N87" s="26"/>
    </row>
    <row r="88" spans="2:14" s="25" customFormat="1" x14ac:dyDescent="0.45">
      <c r="B88" s="26"/>
      <c r="H88" s="26"/>
      <c r="N88" s="26"/>
    </row>
    <row r="89" spans="2:14" s="25" customFormat="1" x14ac:dyDescent="0.45">
      <c r="B89" s="26"/>
      <c r="H89" s="26"/>
      <c r="N89" s="26"/>
    </row>
    <row r="90" spans="2:14" s="25" customFormat="1" x14ac:dyDescent="0.45">
      <c r="B90" s="26"/>
      <c r="H90" s="26"/>
      <c r="N90" s="26"/>
    </row>
    <row r="91" spans="2:14" s="25" customFormat="1" x14ac:dyDescent="0.45">
      <c r="B91" s="26"/>
      <c r="H91" s="26"/>
      <c r="N91" s="26"/>
    </row>
    <row r="92" spans="2:14" s="25" customFormat="1" x14ac:dyDescent="0.45">
      <c r="B92" s="26"/>
      <c r="H92" s="26"/>
      <c r="N92" s="26"/>
    </row>
    <row r="93" spans="2:14" s="25" customFormat="1" x14ac:dyDescent="0.45">
      <c r="B93" s="26"/>
      <c r="H93" s="26"/>
      <c r="N93" s="26"/>
    </row>
    <row r="94" spans="2:14" s="25" customFormat="1" x14ac:dyDescent="0.45">
      <c r="B94" s="26"/>
      <c r="H94" s="26"/>
      <c r="N94" s="26"/>
    </row>
    <row r="95" spans="2:14" s="25" customFormat="1" x14ac:dyDescent="0.45">
      <c r="B95" s="26"/>
      <c r="H95" s="26"/>
      <c r="N95" s="26"/>
    </row>
    <row r="96" spans="2:14" s="25" customFormat="1" x14ac:dyDescent="0.45">
      <c r="B96" s="26"/>
      <c r="H96" s="26"/>
      <c r="N96" s="26"/>
    </row>
    <row r="97" spans="2:21" s="25" customFormat="1" x14ac:dyDescent="0.45">
      <c r="B97" s="26"/>
      <c r="H97" s="26"/>
      <c r="N97" s="26"/>
    </row>
    <row r="98" spans="2:21" s="25" customFormat="1" x14ac:dyDescent="0.45">
      <c r="B98" s="26"/>
      <c r="H98" s="26"/>
      <c r="N98" s="26"/>
    </row>
    <row r="99" spans="2:21" s="25" customFormat="1" x14ac:dyDescent="0.45">
      <c r="B99" s="26"/>
      <c r="H99" s="26"/>
      <c r="N99" s="26"/>
    </row>
    <row r="100" spans="2:21" s="25" customFormat="1" x14ac:dyDescent="0.45">
      <c r="B100" s="26"/>
      <c r="H100" s="26"/>
      <c r="N100" s="26"/>
    </row>
    <row r="101" spans="2:21" s="25" customFormat="1" x14ac:dyDescent="0.4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4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4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103"/>
  <sheetViews>
    <sheetView showZeros="0" zoomScale="70" zoomScaleNormal="70" workbookViewId="0">
      <selection activeCell="T13" sqref="T13"/>
    </sheetView>
  </sheetViews>
  <sheetFormatPr baseColWidth="10" defaultColWidth="9.1328125" defaultRowHeight="14.25" x14ac:dyDescent="0.45"/>
  <cols>
    <col min="1" max="1" width="26.1328125" style="27" customWidth="1"/>
    <col min="2" max="2" width="11.53125" style="62" customWidth="1"/>
    <col min="3" max="3" width="10.53125" style="27" customWidth="1"/>
    <col min="4" max="4" width="19.1328125" style="27" customWidth="1"/>
    <col min="5" max="5" width="18.1328125" style="27" customWidth="1"/>
    <col min="6" max="6" width="11.46484375" style="27" customWidth="1"/>
    <col min="7" max="7" width="9.19921875" style="27" customWidth="1"/>
    <col min="8" max="8" width="10.86328125" style="62" customWidth="1"/>
    <col min="9" max="9" width="17.33203125" style="27" customWidth="1"/>
    <col min="10" max="10" width="20" style="27" customWidth="1"/>
    <col min="11" max="12" width="11.46484375" style="27" customWidth="1"/>
    <col min="13" max="13" width="10.53125" style="27" customWidth="1"/>
    <col min="14" max="14" width="18.86328125" style="62" customWidth="1"/>
    <col min="15" max="15" width="19.53125" style="27" customWidth="1"/>
    <col min="16" max="16" width="11.46484375" style="27" customWidth="1"/>
    <col min="17" max="17" width="9.1328125" style="27" customWidth="1"/>
    <col min="18" max="18" width="11" style="27" customWidth="1"/>
    <col min="19" max="19" width="18.86328125" style="27" customWidth="1"/>
    <col min="20" max="20" width="19.53125" style="27" customWidth="1"/>
    <col min="21" max="21" width="11.132812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3125" style="27" customWidth="1"/>
    <col min="27" max="27" width="9.1328125" style="27" customWidth="1"/>
    <col min="28" max="28" width="10.86328125" style="27" customWidth="1"/>
    <col min="29" max="29" width="18.1328125" style="27" customWidth="1"/>
    <col min="30" max="30" width="18.86328125" style="27" customWidth="1"/>
    <col min="31" max="31" width="10.86328125" style="27" customWidth="1"/>
    <col min="32" max="16384" width="9.1328125" style="27"/>
  </cols>
  <sheetData>
    <row r="1" spans="1:31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45">
      <c r="B4" s="26"/>
      <c r="H4" s="26"/>
      <c r="N4" s="26"/>
    </row>
    <row r="5" spans="1:31" s="25" customFormat="1" ht="30.75" customHeight="1" x14ac:dyDescent="0.45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75" t="s">
        <v>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7"/>
    </row>
    <row r="11" spans="1:31" ht="30" customHeight="1" thickBot="1" x14ac:dyDescent="0.5">
      <c r="A11" s="168" t="s">
        <v>10</v>
      </c>
      <c r="B11" s="178" t="s">
        <v>3</v>
      </c>
      <c r="C11" s="179"/>
      <c r="D11" s="179"/>
      <c r="E11" s="179"/>
      <c r="F11" s="180"/>
      <c r="G11" s="181" t="s">
        <v>1</v>
      </c>
      <c r="H11" s="182"/>
      <c r="I11" s="182"/>
      <c r="J11" s="182"/>
      <c r="K11" s="183"/>
      <c r="L11" s="154" t="s">
        <v>2</v>
      </c>
      <c r="M11" s="155"/>
      <c r="N11" s="155"/>
      <c r="O11" s="155"/>
      <c r="P11" s="155"/>
      <c r="Q11" s="184" t="s">
        <v>33</v>
      </c>
      <c r="R11" s="185"/>
      <c r="S11" s="185"/>
      <c r="T11" s="185"/>
      <c r="U11" s="186"/>
      <c r="V11" s="190" t="s">
        <v>5</v>
      </c>
      <c r="W11" s="191"/>
      <c r="X11" s="191"/>
      <c r="Y11" s="191"/>
      <c r="Z11" s="192"/>
      <c r="AA11" s="187" t="s">
        <v>4</v>
      </c>
      <c r="AB11" s="188"/>
      <c r="AC11" s="188"/>
      <c r="AD11" s="188"/>
      <c r="AE11" s="189"/>
    </row>
    <row r="12" spans="1:31" ht="39" customHeight="1" thickBot="1" x14ac:dyDescent="0.5">
      <c r="A12" s="16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3</v>
      </c>
      <c r="H13" s="20">
        <f t="shared" ref="H13:H20" si="2">IF(G13,G13/$G$22,"")</f>
        <v>5.1635111876075735E-3</v>
      </c>
      <c r="I13" s="4">
        <v>84163.15</v>
      </c>
      <c r="J13" s="5">
        <v>94990.399999999994</v>
      </c>
      <c r="K13" s="21">
        <f t="shared" ref="K13:K20" si="3">IF(J13,J13/$J$22,"")</f>
        <v>0.11378331752773234</v>
      </c>
      <c r="L13" s="1">
        <v>1</v>
      </c>
      <c r="M13" s="20">
        <f t="shared" ref="M13:M20" si="4">IF(L13,L13/$L$22,"")</f>
        <v>9.8039215686274508E-3</v>
      </c>
      <c r="N13" s="4">
        <v>107730.85</v>
      </c>
      <c r="O13" s="5">
        <v>130354.3285</v>
      </c>
      <c r="P13" s="21">
        <f t="shared" ref="P13:P20" si="5">IF(O13,O13/$O$22,"")</f>
        <v>0.5329403182654372</v>
      </c>
      <c r="Q13" s="1">
        <v>1</v>
      </c>
      <c r="R13" s="20">
        <f t="shared" ref="R13:R20" si="6">IF(Q13,Q13/$Q$22,"")</f>
        <v>1</v>
      </c>
      <c r="S13" s="4">
        <v>60000</v>
      </c>
      <c r="T13" s="5">
        <v>72600</v>
      </c>
      <c r="U13" s="21">
        <f t="shared" ref="U13:U21" si="7">IF(T13,T13/$T$22,"")</f>
        <v>1</v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9.8039215686274508E-3</v>
      </c>
      <c r="N15" s="6">
        <v>30763.45</v>
      </c>
      <c r="O15" s="7">
        <v>37223.769999999997</v>
      </c>
      <c r="P15" s="21">
        <f t="shared" si="5"/>
        <v>0.15218557035364907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4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4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1.7211703958691911E-3</v>
      </c>
      <c r="I18" s="69">
        <v>99671</v>
      </c>
      <c r="J18" s="70">
        <v>120601.91</v>
      </c>
      <c r="K18" s="67">
        <f t="shared" si="3"/>
        <v>0.14446181319355428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85</v>
      </c>
      <c r="H19" s="20">
        <f t="shared" si="2"/>
        <v>0.14629948364888123</v>
      </c>
      <c r="I19" s="6">
        <v>49165.46</v>
      </c>
      <c r="J19" s="7">
        <v>55266.240000000005</v>
      </c>
      <c r="K19" s="21">
        <f t="shared" si="3"/>
        <v>6.620012269117577E-2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45">
      <c r="A20" s="81" t="s">
        <v>29</v>
      </c>
      <c r="B20" s="68">
        <v>14</v>
      </c>
      <c r="C20" s="66">
        <f t="shared" si="0"/>
        <v>1</v>
      </c>
      <c r="D20" s="69">
        <v>21785.440000000002</v>
      </c>
      <c r="E20" s="70">
        <v>26360.39</v>
      </c>
      <c r="F20" s="21">
        <f t="shared" si="1"/>
        <v>1</v>
      </c>
      <c r="G20" s="68">
        <v>492</v>
      </c>
      <c r="H20" s="66">
        <f t="shared" si="2"/>
        <v>0.846815834767642</v>
      </c>
      <c r="I20" s="69">
        <v>467910.37499999959</v>
      </c>
      <c r="J20" s="70">
        <v>563977.36500000022</v>
      </c>
      <c r="K20" s="67">
        <f t="shared" si="3"/>
        <v>0.67555474658753756</v>
      </c>
      <c r="L20" s="68">
        <v>100</v>
      </c>
      <c r="M20" s="66">
        <f t="shared" si="4"/>
        <v>0.98039215686274506</v>
      </c>
      <c r="N20" s="69">
        <v>63636.050000000017</v>
      </c>
      <c r="O20" s="70">
        <v>77016.509999999995</v>
      </c>
      <c r="P20" s="67">
        <f t="shared" si="5"/>
        <v>0.31487411138091381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150</v>
      </c>
      <c r="W20" s="66">
        <f t="shared" si="8"/>
        <v>1</v>
      </c>
      <c r="X20" s="69">
        <v>128078.34999999999</v>
      </c>
      <c r="Y20" s="70">
        <v>149578.89000000001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4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5">
      <c r="A22" s="83" t="s">
        <v>0</v>
      </c>
      <c r="B22" s="16">
        <f t="shared" ref="B22:AE22" si="22">SUM(B13:B21)</f>
        <v>14</v>
      </c>
      <c r="C22" s="17">
        <f t="shared" si="22"/>
        <v>1</v>
      </c>
      <c r="D22" s="18">
        <f t="shared" si="22"/>
        <v>21785.440000000002</v>
      </c>
      <c r="E22" s="18">
        <f t="shared" si="22"/>
        <v>26360.39</v>
      </c>
      <c r="F22" s="19">
        <f t="shared" si="22"/>
        <v>1</v>
      </c>
      <c r="G22" s="16">
        <f t="shared" si="22"/>
        <v>581</v>
      </c>
      <c r="H22" s="17">
        <f t="shared" si="22"/>
        <v>1</v>
      </c>
      <c r="I22" s="18">
        <f t="shared" si="22"/>
        <v>700909.98499999964</v>
      </c>
      <c r="J22" s="18">
        <f t="shared" si="22"/>
        <v>834835.91500000027</v>
      </c>
      <c r="K22" s="19">
        <f t="shared" si="22"/>
        <v>1</v>
      </c>
      <c r="L22" s="16">
        <f t="shared" si="22"/>
        <v>102</v>
      </c>
      <c r="M22" s="17">
        <f t="shared" si="22"/>
        <v>1</v>
      </c>
      <c r="N22" s="18">
        <f t="shared" si="22"/>
        <v>202130.35000000003</v>
      </c>
      <c r="O22" s="18">
        <f t="shared" si="22"/>
        <v>244594.60849999997</v>
      </c>
      <c r="P22" s="19">
        <f t="shared" si="22"/>
        <v>1</v>
      </c>
      <c r="Q22" s="16">
        <f t="shared" si="22"/>
        <v>1</v>
      </c>
      <c r="R22" s="17">
        <f t="shared" si="22"/>
        <v>1</v>
      </c>
      <c r="S22" s="18">
        <f t="shared" si="22"/>
        <v>60000</v>
      </c>
      <c r="T22" s="18">
        <f t="shared" si="22"/>
        <v>72600</v>
      </c>
      <c r="U22" s="19">
        <f t="shared" si="22"/>
        <v>1</v>
      </c>
      <c r="V22" s="16">
        <f t="shared" si="22"/>
        <v>150</v>
      </c>
      <c r="W22" s="17">
        <f t="shared" si="22"/>
        <v>1</v>
      </c>
      <c r="X22" s="18">
        <f t="shared" si="22"/>
        <v>128078.34999999999</v>
      </c>
      <c r="Y22" s="18">
        <f t="shared" si="22"/>
        <v>149578.89000000001</v>
      </c>
      <c r="Z22" s="19">
        <f t="shared" si="22"/>
        <v>1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45">
      <c r="B23" s="26"/>
      <c r="H23" s="26"/>
      <c r="N23" s="26"/>
    </row>
    <row r="24" spans="1:31" s="48" customFormat="1" ht="48" customHeight="1" x14ac:dyDescent="0.45">
      <c r="A24" s="174" t="s">
        <v>49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45">
      <c r="A25" s="170" t="s">
        <v>34</v>
      </c>
      <c r="B25" s="170"/>
      <c r="C25" s="170"/>
      <c r="D25" s="170"/>
      <c r="E25" s="170"/>
      <c r="F25" s="170"/>
      <c r="G25" s="170"/>
      <c r="H25" s="170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4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4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45">
      <c r="A29" s="151" t="s">
        <v>10</v>
      </c>
      <c r="B29" s="156" t="s">
        <v>17</v>
      </c>
      <c r="C29" s="157"/>
      <c r="D29" s="157"/>
      <c r="E29" s="157"/>
      <c r="F29" s="158"/>
      <c r="G29" s="25"/>
      <c r="J29" s="162" t="s">
        <v>15</v>
      </c>
      <c r="K29" s="163"/>
      <c r="L29" s="156" t="s">
        <v>16</v>
      </c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5">
      <c r="A30" s="152"/>
      <c r="B30" s="171"/>
      <c r="C30" s="172"/>
      <c r="D30" s="172"/>
      <c r="E30" s="172"/>
      <c r="F30" s="173"/>
      <c r="G30" s="25"/>
      <c r="J30" s="164"/>
      <c r="K30" s="165"/>
      <c r="L30" s="159"/>
      <c r="M30" s="160"/>
      <c r="N30" s="160"/>
      <c r="O30" s="160"/>
      <c r="P30" s="161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5">
      <c r="A31" s="153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66"/>
      <c r="K31" s="167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45">
      <c r="A32" s="41" t="s">
        <v>25</v>
      </c>
      <c r="B32" s="9">
        <f t="shared" ref="B32:B40" si="23">B13+G13+L13+Q13+AA13+V13</f>
        <v>5</v>
      </c>
      <c r="C32" s="8">
        <f t="shared" ref="C32:C40" si="24">IF(B32,B32/$B$41,"")</f>
        <v>5.89622641509434E-3</v>
      </c>
      <c r="D32" s="10">
        <f t="shared" ref="D32:D40" si="25">D13+I13+N13+S13+AC13+X13</f>
        <v>251894</v>
      </c>
      <c r="E32" s="11">
        <f t="shared" ref="E32:E40" si="26">E13+J13+O13+T13+AD13+Y13</f>
        <v>297944.72849999997</v>
      </c>
      <c r="F32" s="21">
        <f t="shared" ref="F32:F40" si="27">IF(E32,E32/$E$41,"")</f>
        <v>0.22436107185173648</v>
      </c>
      <c r="J32" s="197" t="s">
        <v>3</v>
      </c>
      <c r="K32" s="198"/>
      <c r="L32" s="57">
        <f>B22</f>
        <v>14</v>
      </c>
      <c r="M32" s="8">
        <f t="shared" ref="M32:M37" si="28">IF(L32,L32/$L$38,"")</f>
        <v>1.6509433962264151E-2</v>
      </c>
      <c r="N32" s="58">
        <f>D22</f>
        <v>21785.440000000002</v>
      </c>
      <c r="O32" s="58">
        <f>E22</f>
        <v>26360.39</v>
      </c>
      <c r="P32" s="59">
        <f t="shared" ref="P32:P37" si="29">IF(O32,O32/$O$38,"")</f>
        <v>1.9850142624120288E-2</v>
      </c>
    </row>
    <row r="33" spans="1:33" s="25" customFormat="1" ht="30" customHeight="1" x14ac:dyDescent="0.4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93" t="s">
        <v>1</v>
      </c>
      <c r="K33" s="194"/>
      <c r="L33" s="60">
        <f>G22</f>
        <v>581</v>
      </c>
      <c r="M33" s="8">
        <f t="shared" si="28"/>
        <v>0.68514150943396224</v>
      </c>
      <c r="N33" s="61">
        <f>I22</f>
        <v>700909.98499999964</v>
      </c>
      <c r="O33" s="61">
        <f>J22</f>
        <v>834835.91500000027</v>
      </c>
      <c r="P33" s="59">
        <f t="shared" si="29"/>
        <v>0.62865579684094075</v>
      </c>
    </row>
    <row r="34" spans="1:33" ht="30" customHeight="1" x14ac:dyDescent="0.45">
      <c r="A34" s="43" t="s">
        <v>19</v>
      </c>
      <c r="B34" s="12">
        <f t="shared" si="23"/>
        <v>1</v>
      </c>
      <c r="C34" s="8">
        <f t="shared" si="24"/>
        <v>1.1792452830188679E-3</v>
      </c>
      <c r="D34" s="13">
        <f t="shared" si="25"/>
        <v>30763.45</v>
      </c>
      <c r="E34" s="14">
        <f t="shared" si="26"/>
        <v>37223.769999999997</v>
      </c>
      <c r="F34" s="21">
        <f t="shared" si="27"/>
        <v>2.8030584657793376E-2</v>
      </c>
      <c r="G34" s="25"/>
      <c r="J34" s="193" t="s">
        <v>2</v>
      </c>
      <c r="K34" s="194"/>
      <c r="L34" s="60">
        <f>L22</f>
        <v>102</v>
      </c>
      <c r="M34" s="8">
        <f t="shared" si="28"/>
        <v>0.12028301886792453</v>
      </c>
      <c r="N34" s="61">
        <f>N22</f>
        <v>202130.35000000003</v>
      </c>
      <c r="O34" s="61">
        <f>O22</f>
        <v>244594.60849999997</v>
      </c>
      <c r="P34" s="59">
        <f t="shared" si="29"/>
        <v>0.18418687522513377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4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93" t="s">
        <v>33</v>
      </c>
      <c r="K35" s="194"/>
      <c r="L35" s="60">
        <f>Q22</f>
        <v>1</v>
      </c>
      <c r="M35" s="8">
        <f t="shared" si="28"/>
        <v>1.1792452830188679E-3</v>
      </c>
      <c r="N35" s="61">
        <f>S22</f>
        <v>60000</v>
      </c>
      <c r="O35" s="61">
        <f>T22</f>
        <v>72600</v>
      </c>
      <c r="P35" s="59">
        <f t="shared" si="29"/>
        <v>5.466991780133499E-2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4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93" t="s">
        <v>5</v>
      </c>
      <c r="K36" s="194"/>
      <c r="L36" s="60">
        <f>V22</f>
        <v>150</v>
      </c>
      <c r="M36" s="8">
        <f t="shared" si="28"/>
        <v>0.17688679245283018</v>
      </c>
      <c r="N36" s="61">
        <f>X22</f>
        <v>128078.34999999999</v>
      </c>
      <c r="O36" s="61">
        <f>Y22</f>
        <v>149578.89000000001</v>
      </c>
      <c r="P36" s="59">
        <f t="shared" si="29"/>
        <v>0.1126372675084701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45">
      <c r="A37" s="44" t="s">
        <v>32</v>
      </c>
      <c r="B37" s="15">
        <f t="shared" si="23"/>
        <v>1</v>
      </c>
      <c r="C37" s="8">
        <f t="shared" si="24"/>
        <v>1.1792452830188679E-3</v>
      </c>
      <c r="D37" s="13">
        <f t="shared" si="25"/>
        <v>99671</v>
      </c>
      <c r="E37" s="22">
        <f t="shared" si="26"/>
        <v>120601.91</v>
      </c>
      <c r="F37" s="21">
        <f t="shared" si="27"/>
        <v>9.0816756286280997E-2</v>
      </c>
      <c r="G37" s="25"/>
      <c r="J37" s="193" t="s">
        <v>4</v>
      </c>
      <c r="K37" s="194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5">
      <c r="A38" s="44" t="s">
        <v>28</v>
      </c>
      <c r="B38" s="12">
        <f t="shared" si="23"/>
        <v>85</v>
      </c>
      <c r="C38" s="8">
        <f t="shared" si="24"/>
        <v>0.10023584905660378</v>
      </c>
      <c r="D38" s="13">
        <f t="shared" si="25"/>
        <v>49165.46</v>
      </c>
      <c r="E38" s="23">
        <f t="shared" si="26"/>
        <v>55266.240000000005</v>
      </c>
      <c r="F38" s="21">
        <f t="shared" si="27"/>
        <v>4.1617090881389152E-2</v>
      </c>
      <c r="G38" s="25"/>
      <c r="J38" s="195" t="s">
        <v>0</v>
      </c>
      <c r="K38" s="196"/>
      <c r="L38" s="84">
        <f>SUM(L32:L37)</f>
        <v>848</v>
      </c>
      <c r="M38" s="17">
        <f>SUM(M32:M37)</f>
        <v>0.99999999999999978</v>
      </c>
      <c r="N38" s="85">
        <f>SUM(N32:N37)</f>
        <v>1112904.1249999998</v>
      </c>
      <c r="O38" s="86">
        <f>SUM(O32:O37)</f>
        <v>1327969.8035000004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5">
      <c r="A39" s="45" t="s">
        <v>29</v>
      </c>
      <c r="B39" s="12">
        <f t="shared" si="23"/>
        <v>756</v>
      </c>
      <c r="C39" s="8">
        <f t="shared" si="24"/>
        <v>0.89150943396226412</v>
      </c>
      <c r="D39" s="13">
        <f t="shared" si="25"/>
        <v>681410.21499999962</v>
      </c>
      <c r="E39" s="23">
        <f t="shared" si="26"/>
        <v>816933.15500000026</v>
      </c>
      <c r="F39" s="21">
        <f t="shared" si="27"/>
        <v>0.61517449632279986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45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5">
      <c r="A41" s="64" t="s">
        <v>0</v>
      </c>
      <c r="B41" s="16">
        <f>SUM(B32:B40)</f>
        <v>848</v>
      </c>
      <c r="C41" s="17">
        <f>SUM(C32:C40)</f>
        <v>1</v>
      </c>
      <c r="D41" s="18">
        <f>SUM(D32:D40)</f>
        <v>1112904.1249999995</v>
      </c>
      <c r="E41" s="18">
        <f>SUM(E32:E40)</f>
        <v>1327969.8035000004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4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45">
      <c r="B43" s="26"/>
      <c r="H43" s="26"/>
      <c r="N43" s="26"/>
    </row>
    <row r="44" spans="1:33" s="25" customFormat="1" x14ac:dyDescent="0.45">
      <c r="B44" s="26"/>
      <c r="H44" s="26"/>
      <c r="N44" s="26"/>
    </row>
    <row r="45" spans="1:33" s="25" customFormat="1" x14ac:dyDescent="0.45">
      <c r="B45" s="26"/>
      <c r="H45" s="26"/>
      <c r="N45" s="26"/>
    </row>
    <row r="46" spans="1:33" s="25" customFormat="1" x14ac:dyDescent="0.45">
      <c r="B46" s="26"/>
      <c r="H46" s="26"/>
      <c r="N46" s="26"/>
    </row>
    <row r="47" spans="1:33" s="25" customFormat="1" x14ac:dyDescent="0.45">
      <c r="B47" s="26"/>
      <c r="H47" s="26"/>
      <c r="N47" s="26"/>
    </row>
    <row r="48" spans="1:33" s="25" customFormat="1" x14ac:dyDescent="0.45">
      <c r="B48" s="26"/>
      <c r="H48" s="26"/>
      <c r="N48" s="26"/>
    </row>
    <row r="49" spans="2:14" s="25" customFormat="1" x14ac:dyDescent="0.45">
      <c r="B49" s="26"/>
      <c r="H49" s="26"/>
      <c r="N49" s="26"/>
    </row>
    <row r="50" spans="2:14" s="25" customFormat="1" x14ac:dyDescent="0.45">
      <c r="B50" s="26"/>
      <c r="H50" s="26"/>
      <c r="N50" s="26"/>
    </row>
    <row r="51" spans="2:14" s="25" customFormat="1" x14ac:dyDescent="0.45">
      <c r="B51" s="26"/>
      <c r="H51" s="26"/>
      <c r="N51" s="26"/>
    </row>
    <row r="52" spans="2:14" s="25" customFormat="1" x14ac:dyDescent="0.45">
      <c r="B52" s="26"/>
      <c r="H52" s="26"/>
      <c r="N52" s="26"/>
    </row>
    <row r="53" spans="2:14" s="25" customFormat="1" x14ac:dyDescent="0.45">
      <c r="B53" s="26"/>
      <c r="H53" s="26"/>
      <c r="N53" s="26"/>
    </row>
    <row r="54" spans="2:14" s="25" customFormat="1" x14ac:dyDescent="0.45">
      <c r="B54" s="26"/>
      <c r="H54" s="26"/>
      <c r="N54" s="26"/>
    </row>
    <row r="55" spans="2:14" s="25" customFormat="1" x14ac:dyDescent="0.45">
      <c r="B55" s="26"/>
      <c r="H55" s="26"/>
      <c r="N55" s="26"/>
    </row>
    <row r="56" spans="2:14" s="25" customFormat="1" x14ac:dyDescent="0.45">
      <c r="B56" s="26"/>
      <c r="H56" s="26"/>
      <c r="N56" s="26"/>
    </row>
    <row r="57" spans="2:14" s="25" customFormat="1" x14ac:dyDescent="0.45">
      <c r="B57" s="26"/>
      <c r="H57" s="26"/>
      <c r="N57" s="26"/>
    </row>
    <row r="58" spans="2:14" s="25" customFormat="1" x14ac:dyDescent="0.45">
      <c r="B58" s="26"/>
      <c r="H58" s="26"/>
      <c r="N58" s="26"/>
    </row>
    <row r="59" spans="2:14" s="25" customFormat="1" x14ac:dyDescent="0.45">
      <c r="B59" s="26"/>
      <c r="H59" s="26"/>
      <c r="N59" s="26"/>
    </row>
    <row r="60" spans="2:14" s="25" customFormat="1" x14ac:dyDescent="0.45">
      <c r="B60" s="26"/>
      <c r="H60" s="26"/>
      <c r="N60" s="26"/>
    </row>
    <row r="61" spans="2:14" s="25" customFormat="1" x14ac:dyDescent="0.45">
      <c r="B61" s="26"/>
      <c r="H61" s="26"/>
      <c r="N61" s="26"/>
    </row>
    <row r="62" spans="2:14" s="25" customFormat="1" x14ac:dyDescent="0.45">
      <c r="B62" s="26"/>
      <c r="H62" s="26"/>
      <c r="N62" s="26"/>
    </row>
    <row r="63" spans="2:14" s="25" customFormat="1" x14ac:dyDescent="0.45">
      <c r="B63" s="26"/>
      <c r="H63" s="26"/>
      <c r="N63" s="26"/>
    </row>
    <row r="64" spans="2:14" s="25" customFormat="1" x14ac:dyDescent="0.45">
      <c r="B64" s="26"/>
      <c r="H64" s="26"/>
      <c r="N64" s="26"/>
    </row>
    <row r="65" spans="2:14" s="25" customFormat="1" x14ac:dyDescent="0.45">
      <c r="B65" s="26"/>
      <c r="H65" s="26"/>
      <c r="N65" s="26"/>
    </row>
    <row r="66" spans="2:14" s="25" customFormat="1" x14ac:dyDescent="0.45">
      <c r="B66" s="26"/>
      <c r="H66" s="26"/>
      <c r="N66" s="26"/>
    </row>
    <row r="67" spans="2:14" s="25" customFormat="1" x14ac:dyDescent="0.45">
      <c r="B67" s="26"/>
      <c r="H67" s="26"/>
      <c r="N67" s="26"/>
    </row>
    <row r="68" spans="2:14" s="25" customFormat="1" x14ac:dyDescent="0.45">
      <c r="B68" s="26"/>
      <c r="H68" s="26"/>
      <c r="N68" s="26"/>
    </row>
    <row r="69" spans="2:14" s="25" customFormat="1" x14ac:dyDescent="0.45">
      <c r="B69" s="26"/>
      <c r="H69" s="26"/>
      <c r="N69" s="26"/>
    </row>
    <row r="70" spans="2:14" s="25" customFormat="1" x14ac:dyDescent="0.45">
      <c r="B70" s="26"/>
      <c r="H70" s="26"/>
      <c r="N70" s="26"/>
    </row>
    <row r="71" spans="2:14" s="25" customFormat="1" x14ac:dyDescent="0.45">
      <c r="B71" s="26"/>
      <c r="H71" s="26"/>
      <c r="N71" s="26"/>
    </row>
    <row r="72" spans="2:14" s="25" customFormat="1" x14ac:dyDescent="0.45">
      <c r="B72" s="26"/>
      <c r="H72" s="26"/>
      <c r="N72" s="26"/>
    </row>
    <row r="73" spans="2:14" s="25" customFormat="1" x14ac:dyDescent="0.45">
      <c r="B73" s="26"/>
      <c r="H73" s="26"/>
      <c r="N73" s="26"/>
    </row>
    <row r="74" spans="2:14" s="25" customFormat="1" x14ac:dyDescent="0.45">
      <c r="B74" s="26"/>
      <c r="H74" s="26"/>
      <c r="N74" s="26"/>
    </row>
    <row r="75" spans="2:14" s="25" customFormat="1" x14ac:dyDescent="0.45">
      <c r="B75" s="26"/>
      <c r="H75" s="26"/>
      <c r="N75" s="26"/>
    </row>
    <row r="76" spans="2:14" s="25" customFormat="1" x14ac:dyDescent="0.45">
      <c r="B76" s="26"/>
      <c r="H76" s="26"/>
      <c r="N76" s="26"/>
    </row>
    <row r="77" spans="2:14" s="25" customFormat="1" x14ac:dyDescent="0.45">
      <c r="B77" s="26"/>
      <c r="H77" s="26"/>
      <c r="N77" s="26"/>
    </row>
    <row r="78" spans="2:14" s="25" customFormat="1" x14ac:dyDescent="0.45">
      <c r="B78" s="26"/>
      <c r="H78" s="26"/>
      <c r="N78" s="26"/>
    </row>
    <row r="79" spans="2:14" s="25" customFormat="1" x14ac:dyDescent="0.45">
      <c r="B79" s="26"/>
      <c r="H79" s="26"/>
      <c r="N79" s="26"/>
    </row>
    <row r="80" spans="2:14" s="25" customFormat="1" x14ac:dyDescent="0.45">
      <c r="B80" s="26"/>
      <c r="H80" s="26"/>
      <c r="N80" s="26"/>
    </row>
    <row r="81" spans="2:14" s="25" customFormat="1" x14ac:dyDescent="0.45">
      <c r="B81" s="26"/>
      <c r="H81" s="26"/>
      <c r="N81" s="26"/>
    </row>
    <row r="82" spans="2:14" s="25" customFormat="1" x14ac:dyDescent="0.45">
      <c r="B82" s="26"/>
      <c r="H82" s="26"/>
      <c r="N82" s="26"/>
    </row>
    <row r="83" spans="2:14" s="25" customFormat="1" x14ac:dyDescent="0.45">
      <c r="B83" s="26"/>
      <c r="H83" s="26"/>
      <c r="N83" s="26"/>
    </row>
    <row r="84" spans="2:14" s="25" customFormat="1" x14ac:dyDescent="0.45">
      <c r="B84" s="26"/>
      <c r="H84" s="26"/>
      <c r="N84" s="26"/>
    </row>
    <row r="85" spans="2:14" s="25" customFormat="1" x14ac:dyDescent="0.45">
      <c r="B85" s="26"/>
      <c r="H85" s="26"/>
      <c r="N85" s="26"/>
    </row>
    <row r="86" spans="2:14" s="25" customFormat="1" x14ac:dyDescent="0.45">
      <c r="B86" s="26"/>
      <c r="H86" s="26"/>
      <c r="N86" s="26"/>
    </row>
    <row r="87" spans="2:14" s="25" customFormat="1" x14ac:dyDescent="0.45">
      <c r="B87" s="26"/>
      <c r="H87" s="26"/>
      <c r="N87" s="26"/>
    </row>
    <row r="88" spans="2:14" s="25" customFormat="1" x14ac:dyDescent="0.45">
      <c r="B88" s="26"/>
      <c r="H88" s="26"/>
      <c r="N88" s="26"/>
    </row>
    <row r="89" spans="2:14" s="25" customFormat="1" x14ac:dyDescent="0.45">
      <c r="B89" s="26"/>
      <c r="H89" s="26"/>
      <c r="N89" s="26"/>
    </row>
    <row r="90" spans="2:14" s="25" customFormat="1" x14ac:dyDescent="0.45">
      <c r="B90" s="26"/>
      <c r="H90" s="26"/>
      <c r="N90" s="26"/>
    </row>
    <row r="91" spans="2:14" s="25" customFormat="1" x14ac:dyDescent="0.45">
      <c r="B91" s="26"/>
      <c r="H91" s="26"/>
      <c r="N91" s="26"/>
    </row>
    <row r="92" spans="2:14" s="25" customFormat="1" x14ac:dyDescent="0.45">
      <c r="B92" s="26"/>
      <c r="H92" s="26"/>
      <c r="N92" s="26"/>
    </row>
    <row r="93" spans="2:14" s="25" customFormat="1" x14ac:dyDescent="0.45">
      <c r="B93" s="26"/>
      <c r="H93" s="26"/>
      <c r="N93" s="26"/>
    </row>
    <row r="94" spans="2:14" s="25" customFormat="1" x14ac:dyDescent="0.45">
      <c r="B94" s="26"/>
      <c r="H94" s="26"/>
      <c r="N94" s="26"/>
    </row>
    <row r="95" spans="2:14" s="25" customFormat="1" x14ac:dyDescent="0.45">
      <c r="B95" s="26"/>
      <c r="H95" s="26"/>
      <c r="N95" s="26"/>
    </row>
    <row r="96" spans="2:14" s="25" customFormat="1" x14ac:dyDescent="0.45">
      <c r="B96" s="26"/>
      <c r="H96" s="26"/>
      <c r="N96" s="26"/>
    </row>
    <row r="97" spans="2:21" s="25" customFormat="1" x14ac:dyDescent="0.45">
      <c r="B97" s="26"/>
      <c r="H97" s="26"/>
      <c r="N97" s="26"/>
    </row>
    <row r="98" spans="2:21" s="25" customFormat="1" x14ac:dyDescent="0.45">
      <c r="B98" s="26"/>
      <c r="H98" s="26"/>
      <c r="N98" s="26"/>
    </row>
    <row r="99" spans="2:21" s="25" customFormat="1" x14ac:dyDescent="0.45">
      <c r="B99" s="26"/>
      <c r="H99" s="26"/>
      <c r="N99" s="26"/>
    </row>
    <row r="100" spans="2:21" s="25" customFormat="1" x14ac:dyDescent="0.45">
      <c r="B100" s="26"/>
      <c r="H100" s="26"/>
      <c r="N100" s="26"/>
    </row>
    <row r="101" spans="2:21" s="25" customFormat="1" x14ac:dyDescent="0.4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4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4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G103"/>
  <sheetViews>
    <sheetView showZeros="0" zoomScale="70" zoomScaleNormal="70" workbookViewId="0">
      <selection activeCell="M42" sqref="M42"/>
    </sheetView>
  </sheetViews>
  <sheetFormatPr baseColWidth="10" defaultColWidth="9.1328125" defaultRowHeight="14.25" x14ac:dyDescent="0.45"/>
  <cols>
    <col min="1" max="1" width="26.1328125" style="27" customWidth="1"/>
    <col min="2" max="2" width="11.53125" style="62" customWidth="1"/>
    <col min="3" max="3" width="10.53125" style="27" customWidth="1"/>
    <col min="4" max="4" width="19.1328125" style="27" customWidth="1"/>
    <col min="5" max="5" width="18.1328125" style="27" customWidth="1"/>
    <col min="6" max="6" width="11.46484375" style="27" customWidth="1"/>
    <col min="7" max="7" width="9.19921875" style="27" customWidth="1"/>
    <col min="8" max="8" width="10.86328125" style="62" customWidth="1"/>
    <col min="9" max="9" width="17.33203125" style="27" customWidth="1"/>
    <col min="10" max="10" width="20" style="27" customWidth="1"/>
    <col min="11" max="12" width="11.46484375" style="27" customWidth="1"/>
    <col min="13" max="13" width="10.53125" style="27" customWidth="1"/>
    <col min="14" max="14" width="18.86328125" style="62" customWidth="1"/>
    <col min="15" max="15" width="19.53125" style="27" customWidth="1"/>
    <col min="16" max="16" width="11.46484375" style="27" customWidth="1"/>
    <col min="17" max="17" width="9.1328125" style="27" customWidth="1"/>
    <col min="18" max="18" width="11" style="27" customWidth="1"/>
    <col min="19" max="19" width="18.86328125" style="27" customWidth="1"/>
    <col min="20" max="20" width="19.53125" style="27" customWidth="1"/>
    <col min="21" max="21" width="11.132812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53125" style="27" customWidth="1"/>
    <col min="27" max="27" width="9.1328125" style="27" customWidth="1"/>
    <col min="28" max="28" width="10.86328125" style="27" customWidth="1"/>
    <col min="29" max="29" width="18.1328125" style="27" customWidth="1"/>
    <col min="30" max="30" width="18.86328125" style="27" customWidth="1"/>
    <col min="31" max="31" width="10.86328125" style="27" customWidth="1"/>
    <col min="32" max="16384" width="9.1328125" style="27"/>
  </cols>
  <sheetData>
    <row r="1" spans="1:31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45">
      <c r="B4" s="26"/>
      <c r="H4" s="26"/>
      <c r="N4" s="26"/>
    </row>
    <row r="5" spans="1:31" s="25" customFormat="1" ht="30.75" customHeight="1" x14ac:dyDescent="0.45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75" t="s">
        <v>6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7"/>
    </row>
    <row r="11" spans="1:31" ht="30" customHeight="1" thickBot="1" x14ac:dyDescent="0.5">
      <c r="A11" s="168" t="s">
        <v>10</v>
      </c>
      <c r="B11" s="178" t="s">
        <v>3</v>
      </c>
      <c r="C11" s="179"/>
      <c r="D11" s="179"/>
      <c r="E11" s="179"/>
      <c r="F11" s="180"/>
      <c r="G11" s="181" t="s">
        <v>1</v>
      </c>
      <c r="H11" s="182"/>
      <c r="I11" s="182"/>
      <c r="J11" s="182"/>
      <c r="K11" s="183"/>
      <c r="L11" s="154" t="s">
        <v>2</v>
      </c>
      <c r="M11" s="155"/>
      <c r="N11" s="155"/>
      <c r="O11" s="155"/>
      <c r="P11" s="155"/>
      <c r="Q11" s="184" t="s">
        <v>33</v>
      </c>
      <c r="R11" s="185"/>
      <c r="S11" s="185"/>
      <c r="T11" s="185"/>
      <c r="U11" s="186"/>
      <c r="V11" s="190" t="s">
        <v>5</v>
      </c>
      <c r="W11" s="191"/>
      <c r="X11" s="191"/>
      <c r="Y11" s="191"/>
      <c r="Z11" s="192"/>
      <c r="AA11" s="187" t="s">
        <v>4</v>
      </c>
      <c r="AB11" s="188"/>
      <c r="AC11" s="188"/>
      <c r="AD11" s="188"/>
      <c r="AE11" s="189"/>
    </row>
    <row r="12" spans="1:31" ht="39" customHeight="1" thickBot="1" x14ac:dyDescent="0.5">
      <c r="A12" s="16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>
        <v>1</v>
      </c>
      <c r="C13" s="20">
        <f t="shared" ref="C13:C20" si="0">IF(B13,B13/$B$22,"")</f>
        <v>0.16666666666666666</v>
      </c>
      <c r="D13" s="4">
        <v>313550.51</v>
      </c>
      <c r="E13" s="5">
        <v>379396.11</v>
      </c>
      <c r="F13" s="21">
        <f t="shared" ref="F13:F21" si="1">IF(E13,E13/$E$22,"")</f>
        <v>0.99489224844596968</v>
      </c>
      <c r="G13" s="1">
        <v>3</v>
      </c>
      <c r="H13" s="20">
        <f t="shared" ref="H13:H20" si="2">IF(G13,G13/$G$22,"")</f>
        <v>7.3170731707317077E-3</v>
      </c>
      <c r="I13" s="4">
        <v>137581.5</v>
      </c>
      <c r="J13" s="5">
        <v>160692.32</v>
      </c>
      <c r="K13" s="21">
        <f t="shared" ref="K13:K20" si="3">IF(J13,J13/$J$22,"")</f>
        <v>0.23716691560871989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4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4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2.4390243902439024E-3</v>
      </c>
      <c r="I18" s="69">
        <v>116415.12</v>
      </c>
      <c r="J18" s="70">
        <v>140862.29519999999</v>
      </c>
      <c r="K18" s="67">
        <f t="shared" si="3"/>
        <v>0.20789964373001138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54</v>
      </c>
      <c r="H19" s="20">
        <f t="shared" si="2"/>
        <v>0.13170731707317074</v>
      </c>
      <c r="I19" s="6">
        <v>19760.750000000004</v>
      </c>
      <c r="J19" s="7">
        <v>21893.47</v>
      </c>
      <c r="K19" s="21">
        <f t="shared" si="3"/>
        <v>3.2312725037960996E-2</v>
      </c>
      <c r="L19" s="2">
        <v>9</v>
      </c>
      <c r="M19" s="20">
        <f t="shared" si="4"/>
        <v>0.13636363636363635</v>
      </c>
      <c r="N19" s="6">
        <v>61686.520000000004</v>
      </c>
      <c r="O19" s="7">
        <v>74640.700000000012</v>
      </c>
      <c r="P19" s="21">
        <f t="shared" si="5"/>
        <v>0.63755794364208052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45">
      <c r="A20" s="81" t="s">
        <v>29</v>
      </c>
      <c r="B20" s="68">
        <v>5</v>
      </c>
      <c r="C20" s="66">
        <f t="shared" si="0"/>
        <v>0.83333333333333337</v>
      </c>
      <c r="D20" s="69">
        <v>1609.76</v>
      </c>
      <c r="E20" s="70">
        <v>1947.8100000000004</v>
      </c>
      <c r="F20" s="21">
        <f t="shared" si="1"/>
        <v>5.1077515540302841E-3</v>
      </c>
      <c r="G20" s="68">
        <v>352</v>
      </c>
      <c r="H20" s="66">
        <f t="shared" si="2"/>
        <v>0.85853658536585364</v>
      </c>
      <c r="I20" s="69">
        <v>295766.11335</v>
      </c>
      <c r="J20" s="70">
        <v>354101.39335000003</v>
      </c>
      <c r="K20" s="67">
        <f t="shared" si="3"/>
        <v>0.52262071562330781</v>
      </c>
      <c r="L20" s="68">
        <v>57</v>
      </c>
      <c r="M20" s="66">
        <f t="shared" si="4"/>
        <v>0.86363636363636365</v>
      </c>
      <c r="N20" s="69">
        <v>35034.070000000014</v>
      </c>
      <c r="O20" s="70">
        <v>42432.110000000022</v>
      </c>
      <c r="P20" s="67">
        <f t="shared" si="5"/>
        <v>0.3624420563579196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83</v>
      </c>
      <c r="W20" s="66">
        <f t="shared" si="8"/>
        <v>1</v>
      </c>
      <c r="X20" s="69">
        <v>65114.99</v>
      </c>
      <c r="Y20" s="70">
        <v>72055.47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4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5">
      <c r="A22" s="83" t="s">
        <v>0</v>
      </c>
      <c r="B22" s="16">
        <f t="shared" ref="B22:AE22" si="22">SUM(B13:B21)</f>
        <v>6</v>
      </c>
      <c r="C22" s="17">
        <f t="shared" si="22"/>
        <v>1</v>
      </c>
      <c r="D22" s="18">
        <f t="shared" si="22"/>
        <v>315160.27</v>
      </c>
      <c r="E22" s="18">
        <f t="shared" si="22"/>
        <v>381343.92</v>
      </c>
      <c r="F22" s="19">
        <f t="shared" si="22"/>
        <v>1</v>
      </c>
      <c r="G22" s="16">
        <f t="shared" si="22"/>
        <v>410</v>
      </c>
      <c r="H22" s="17">
        <f t="shared" si="22"/>
        <v>1</v>
      </c>
      <c r="I22" s="18">
        <f t="shared" si="22"/>
        <v>569523.48334999999</v>
      </c>
      <c r="J22" s="18">
        <f t="shared" si="22"/>
        <v>677549.47855</v>
      </c>
      <c r="K22" s="19">
        <f t="shared" si="22"/>
        <v>1</v>
      </c>
      <c r="L22" s="16">
        <f t="shared" si="22"/>
        <v>66</v>
      </c>
      <c r="M22" s="17">
        <f t="shared" si="22"/>
        <v>1</v>
      </c>
      <c r="N22" s="18">
        <f t="shared" si="22"/>
        <v>96720.590000000026</v>
      </c>
      <c r="O22" s="18">
        <f t="shared" si="22"/>
        <v>117072.81000000003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83</v>
      </c>
      <c r="W22" s="17">
        <f t="shared" si="22"/>
        <v>1</v>
      </c>
      <c r="X22" s="18">
        <f t="shared" si="22"/>
        <v>65114.99</v>
      </c>
      <c r="Y22" s="18">
        <f t="shared" si="22"/>
        <v>72055.47</v>
      </c>
      <c r="Z22" s="19">
        <f t="shared" si="22"/>
        <v>1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45">
      <c r="B23" s="26"/>
      <c r="H23" s="26"/>
      <c r="N23" s="26"/>
    </row>
    <row r="24" spans="1:31" s="48" customFormat="1" ht="48" customHeight="1" x14ac:dyDescent="0.45">
      <c r="A24" s="174" t="s">
        <v>49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45">
      <c r="A25" s="170" t="s">
        <v>34</v>
      </c>
      <c r="B25" s="170"/>
      <c r="C25" s="170"/>
      <c r="D25" s="170"/>
      <c r="E25" s="170"/>
      <c r="F25" s="170"/>
      <c r="G25" s="170"/>
      <c r="H25" s="170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4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4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45">
      <c r="A29" s="151" t="s">
        <v>10</v>
      </c>
      <c r="B29" s="156" t="s">
        <v>17</v>
      </c>
      <c r="C29" s="157"/>
      <c r="D29" s="157"/>
      <c r="E29" s="157"/>
      <c r="F29" s="158"/>
      <c r="G29" s="25"/>
      <c r="J29" s="162" t="s">
        <v>15</v>
      </c>
      <c r="K29" s="163"/>
      <c r="L29" s="156" t="s">
        <v>16</v>
      </c>
      <c r="M29" s="157"/>
      <c r="N29" s="157"/>
      <c r="O29" s="157"/>
      <c r="P29" s="158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5">
      <c r="A30" s="152"/>
      <c r="B30" s="171"/>
      <c r="C30" s="172"/>
      <c r="D30" s="172"/>
      <c r="E30" s="172"/>
      <c r="F30" s="173"/>
      <c r="G30" s="25"/>
      <c r="J30" s="164"/>
      <c r="K30" s="165"/>
      <c r="L30" s="159"/>
      <c r="M30" s="160"/>
      <c r="N30" s="160"/>
      <c r="O30" s="160"/>
      <c r="P30" s="161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5">
      <c r="A31" s="153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66"/>
      <c r="K31" s="167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45">
      <c r="A32" s="41" t="s">
        <v>25</v>
      </c>
      <c r="B32" s="9">
        <f t="shared" ref="B32:B40" si="23">B13+G13+L13+Q13+AA13+V13</f>
        <v>4</v>
      </c>
      <c r="C32" s="8">
        <f t="shared" ref="C32:C39" si="24">IF(B32,B32/$B$41,"")</f>
        <v>7.0796460176991149E-3</v>
      </c>
      <c r="D32" s="10">
        <f t="shared" ref="D32:D40" si="25">D13+I13+N13+S13+AC13+X13</f>
        <v>451132.01</v>
      </c>
      <c r="E32" s="11">
        <f t="shared" ref="E32:E40" si="26">E13+J13+O13+T13+AD13+Y13</f>
        <v>540088.42999999993</v>
      </c>
      <c r="F32" s="21">
        <f t="shared" ref="F32:F39" si="27">IF(E32,E32/$E$41,"")</f>
        <v>0.43275564782455989</v>
      </c>
      <c r="J32" s="197" t="s">
        <v>3</v>
      </c>
      <c r="K32" s="198"/>
      <c r="L32" s="57">
        <f>B22</f>
        <v>6</v>
      </c>
      <c r="M32" s="8">
        <f>IF(L32,L32/$L$38,"")</f>
        <v>1.0619469026548672E-2</v>
      </c>
      <c r="N32" s="58">
        <f>D22</f>
        <v>315160.27</v>
      </c>
      <c r="O32" s="58">
        <f>E22</f>
        <v>381343.92</v>
      </c>
      <c r="P32" s="59">
        <f>IF(O32,O32/$O$38,"")</f>
        <v>0.30555873071296336</v>
      </c>
    </row>
    <row r="33" spans="1:33" s="25" customFormat="1" ht="30" customHeight="1" x14ac:dyDescent="0.4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93" t="s">
        <v>1</v>
      </c>
      <c r="K33" s="194"/>
      <c r="L33" s="60">
        <f>G22</f>
        <v>410</v>
      </c>
      <c r="M33" s="8">
        <f>IF(L33,L33/$L$38,"")</f>
        <v>0.72566371681415931</v>
      </c>
      <c r="N33" s="61">
        <f>I22</f>
        <v>569523.48334999999</v>
      </c>
      <c r="O33" s="61">
        <f>J22</f>
        <v>677549.47855</v>
      </c>
      <c r="P33" s="59">
        <f>IF(O33,O33/$O$38,"")</f>
        <v>0.54289880552171432</v>
      </c>
    </row>
    <row r="34" spans="1:33" ht="30" customHeight="1" x14ac:dyDescent="0.4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93" t="s">
        <v>2</v>
      </c>
      <c r="K34" s="194"/>
      <c r="L34" s="60">
        <f>L22</f>
        <v>66</v>
      </c>
      <c r="M34" s="8">
        <f>IF(L34,L34/$L$38,"")</f>
        <v>0.1168141592920354</v>
      </c>
      <c r="N34" s="61">
        <f>N22</f>
        <v>96720.590000000026</v>
      </c>
      <c r="O34" s="61">
        <f>O22</f>
        <v>117072.81000000003</v>
      </c>
      <c r="P34" s="59">
        <f>IF(O34,O34/$O$38,"")</f>
        <v>9.3806711864187931E-2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4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93" t="s">
        <v>33</v>
      </c>
      <c r="K35" s="194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4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93" t="s">
        <v>5</v>
      </c>
      <c r="K36" s="194"/>
      <c r="L36" s="60">
        <f>V22</f>
        <v>83</v>
      </c>
      <c r="M36" s="8">
        <f>IF(L36,L36/$L$38,"")</f>
        <v>0.14690265486725665</v>
      </c>
      <c r="N36" s="61">
        <f>X22</f>
        <v>65114.99</v>
      </c>
      <c r="O36" s="61">
        <f>Y22</f>
        <v>72055.47</v>
      </c>
      <c r="P36" s="59">
        <f>IF(O36,O36/$O$38,"")</f>
        <v>5.7735751901134315E-2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45">
      <c r="A37" s="44" t="s">
        <v>32</v>
      </c>
      <c r="B37" s="15">
        <f t="shared" si="23"/>
        <v>1</v>
      </c>
      <c r="C37" s="8">
        <f t="shared" si="24"/>
        <v>1.7699115044247787E-3</v>
      </c>
      <c r="D37" s="13">
        <f t="shared" si="25"/>
        <v>116415.12</v>
      </c>
      <c r="E37" s="22">
        <f t="shared" si="26"/>
        <v>140862.29519999999</v>
      </c>
      <c r="F37" s="21">
        <f t="shared" si="27"/>
        <v>0.11286846824941316</v>
      </c>
      <c r="G37" s="25"/>
      <c r="J37" s="193" t="s">
        <v>4</v>
      </c>
      <c r="K37" s="194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5">
      <c r="A38" s="44" t="s">
        <v>28</v>
      </c>
      <c r="B38" s="12">
        <f t="shared" si="23"/>
        <v>63</v>
      </c>
      <c r="C38" s="8">
        <f t="shared" si="24"/>
        <v>0.11150442477876106</v>
      </c>
      <c r="D38" s="13">
        <f t="shared" si="25"/>
        <v>81447.27</v>
      </c>
      <c r="E38" s="23">
        <f t="shared" si="26"/>
        <v>96534.170000000013</v>
      </c>
      <c r="F38" s="21">
        <f t="shared" si="27"/>
        <v>7.7349754142217425E-2</v>
      </c>
      <c r="G38" s="25"/>
      <c r="J38" s="195" t="s">
        <v>0</v>
      </c>
      <c r="K38" s="196"/>
      <c r="L38" s="84">
        <f>SUM(L32:L37)</f>
        <v>565</v>
      </c>
      <c r="M38" s="17">
        <f>SUM(M32:M37)</f>
        <v>1</v>
      </c>
      <c r="N38" s="85">
        <f>SUM(N32:N37)</f>
        <v>1046519.33335</v>
      </c>
      <c r="O38" s="86">
        <f>SUM(O32:O37)</f>
        <v>1248021.6785500001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5">
      <c r="A39" s="45" t="s">
        <v>29</v>
      </c>
      <c r="B39" s="12">
        <f t="shared" si="23"/>
        <v>497</v>
      </c>
      <c r="C39" s="8">
        <f t="shared" si="24"/>
        <v>0.87964601769911499</v>
      </c>
      <c r="D39" s="13">
        <f t="shared" si="25"/>
        <v>397524.93335000001</v>
      </c>
      <c r="E39" s="23">
        <f t="shared" si="26"/>
        <v>470536.78335000004</v>
      </c>
      <c r="F39" s="21">
        <f t="shared" si="27"/>
        <v>0.37702612978380945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45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5">
      <c r="A41" s="64" t="s">
        <v>0</v>
      </c>
      <c r="B41" s="16">
        <f>SUM(B32:B40)</f>
        <v>565</v>
      </c>
      <c r="C41" s="17">
        <f>SUM(C32:C40)</f>
        <v>1</v>
      </c>
      <c r="D41" s="18">
        <f>SUM(D32:D40)</f>
        <v>1046519.33335</v>
      </c>
      <c r="E41" s="18">
        <f>SUM(E32:E40)</f>
        <v>1248021.6785500001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4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45">
      <c r="B43" s="26"/>
      <c r="H43" s="26"/>
      <c r="N43" s="26"/>
    </row>
    <row r="44" spans="1:33" s="25" customFormat="1" x14ac:dyDescent="0.45">
      <c r="B44" s="26"/>
      <c r="H44" s="26"/>
      <c r="N44" s="26"/>
    </row>
    <row r="45" spans="1:33" s="25" customFormat="1" x14ac:dyDescent="0.45">
      <c r="B45" s="26"/>
      <c r="H45" s="26"/>
      <c r="N45" s="26"/>
    </row>
    <row r="46" spans="1:33" s="25" customFormat="1" x14ac:dyDescent="0.45">
      <c r="B46" s="26"/>
      <c r="H46" s="26"/>
      <c r="N46" s="26"/>
    </row>
    <row r="47" spans="1:33" s="25" customFormat="1" x14ac:dyDescent="0.45">
      <c r="B47" s="26"/>
      <c r="H47" s="26"/>
      <c r="N47" s="26"/>
    </row>
    <row r="48" spans="1:33" s="25" customFormat="1" x14ac:dyDescent="0.45">
      <c r="B48" s="26"/>
      <c r="H48" s="26"/>
      <c r="N48" s="26"/>
    </row>
    <row r="49" spans="2:14" s="25" customFormat="1" x14ac:dyDescent="0.45">
      <c r="B49" s="26"/>
      <c r="H49" s="26"/>
      <c r="N49" s="26"/>
    </row>
    <row r="50" spans="2:14" s="25" customFormat="1" x14ac:dyDescent="0.45">
      <c r="B50" s="26"/>
      <c r="H50" s="26"/>
      <c r="N50" s="26"/>
    </row>
    <row r="51" spans="2:14" s="25" customFormat="1" x14ac:dyDescent="0.45">
      <c r="B51" s="26"/>
      <c r="H51" s="26"/>
      <c r="N51" s="26"/>
    </row>
    <row r="52" spans="2:14" s="25" customFormat="1" x14ac:dyDescent="0.45">
      <c r="B52" s="26"/>
      <c r="H52" s="26"/>
      <c r="N52" s="26"/>
    </row>
    <row r="53" spans="2:14" s="25" customFormat="1" x14ac:dyDescent="0.45">
      <c r="B53" s="26"/>
      <c r="H53" s="26"/>
      <c r="N53" s="26"/>
    </row>
    <row r="54" spans="2:14" s="25" customFormat="1" x14ac:dyDescent="0.45">
      <c r="B54" s="26"/>
      <c r="H54" s="26"/>
      <c r="N54" s="26"/>
    </row>
    <row r="55" spans="2:14" s="25" customFormat="1" x14ac:dyDescent="0.45">
      <c r="B55" s="26"/>
      <c r="H55" s="26"/>
      <c r="N55" s="26"/>
    </row>
    <row r="56" spans="2:14" s="25" customFormat="1" x14ac:dyDescent="0.45">
      <c r="B56" s="26"/>
      <c r="H56" s="26"/>
      <c r="N56" s="26"/>
    </row>
    <row r="57" spans="2:14" s="25" customFormat="1" x14ac:dyDescent="0.45">
      <c r="B57" s="26"/>
      <c r="H57" s="26"/>
      <c r="N57" s="26"/>
    </row>
    <row r="58" spans="2:14" s="25" customFormat="1" x14ac:dyDescent="0.45">
      <c r="B58" s="26"/>
      <c r="H58" s="26"/>
      <c r="N58" s="26"/>
    </row>
    <row r="59" spans="2:14" s="25" customFormat="1" x14ac:dyDescent="0.45">
      <c r="B59" s="26"/>
      <c r="H59" s="26"/>
      <c r="N59" s="26"/>
    </row>
    <row r="60" spans="2:14" s="25" customFormat="1" x14ac:dyDescent="0.45">
      <c r="B60" s="26"/>
      <c r="H60" s="26"/>
      <c r="N60" s="26"/>
    </row>
    <row r="61" spans="2:14" s="25" customFormat="1" x14ac:dyDescent="0.45">
      <c r="B61" s="26"/>
      <c r="H61" s="26"/>
      <c r="N61" s="26"/>
    </row>
    <row r="62" spans="2:14" s="25" customFormat="1" x14ac:dyDescent="0.45">
      <c r="B62" s="26"/>
      <c r="H62" s="26"/>
      <c r="N62" s="26"/>
    </row>
    <row r="63" spans="2:14" s="25" customFormat="1" x14ac:dyDescent="0.45">
      <c r="B63" s="26"/>
      <c r="H63" s="26"/>
      <c r="N63" s="26"/>
    </row>
    <row r="64" spans="2:14" s="25" customFormat="1" x14ac:dyDescent="0.45">
      <c r="B64" s="26"/>
      <c r="H64" s="26"/>
      <c r="N64" s="26"/>
    </row>
    <row r="65" spans="2:14" s="25" customFormat="1" x14ac:dyDescent="0.45">
      <c r="B65" s="26"/>
      <c r="H65" s="26"/>
      <c r="N65" s="26"/>
    </row>
    <row r="66" spans="2:14" s="25" customFormat="1" x14ac:dyDescent="0.45">
      <c r="B66" s="26"/>
      <c r="H66" s="26"/>
      <c r="N66" s="26"/>
    </row>
    <row r="67" spans="2:14" s="25" customFormat="1" x14ac:dyDescent="0.45">
      <c r="B67" s="26"/>
      <c r="H67" s="26"/>
      <c r="N67" s="26"/>
    </row>
    <row r="68" spans="2:14" s="25" customFormat="1" x14ac:dyDescent="0.45">
      <c r="B68" s="26"/>
      <c r="H68" s="26"/>
      <c r="N68" s="26"/>
    </row>
    <row r="69" spans="2:14" s="25" customFormat="1" x14ac:dyDescent="0.45">
      <c r="B69" s="26"/>
      <c r="H69" s="26"/>
      <c r="N69" s="26"/>
    </row>
    <row r="70" spans="2:14" s="25" customFormat="1" x14ac:dyDescent="0.45">
      <c r="B70" s="26"/>
      <c r="H70" s="26"/>
      <c r="N70" s="26"/>
    </row>
    <row r="71" spans="2:14" s="25" customFormat="1" x14ac:dyDescent="0.45">
      <c r="B71" s="26"/>
      <c r="H71" s="26"/>
      <c r="N71" s="26"/>
    </row>
    <row r="72" spans="2:14" s="25" customFormat="1" x14ac:dyDescent="0.45">
      <c r="B72" s="26"/>
      <c r="H72" s="26"/>
      <c r="N72" s="26"/>
    </row>
    <row r="73" spans="2:14" s="25" customFormat="1" x14ac:dyDescent="0.45">
      <c r="B73" s="26"/>
      <c r="H73" s="26"/>
      <c r="N73" s="26"/>
    </row>
    <row r="74" spans="2:14" s="25" customFormat="1" x14ac:dyDescent="0.45">
      <c r="B74" s="26"/>
      <c r="H74" s="26"/>
      <c r="N74" s="26"/>
    </row>
    <row r="75" spans="2:14" s="25" customFormat="1" x14ac:dyDescent="0.45">
      <c r="B75" s="26"/>
      <c r="H75" s="26"/>
      <c r="N75" s="26"/>
    </row>
    <row r="76" spans="2:14" s="25" customFormat="1" x14ac:dyDescent="0.45">
      <c r="B76" s="26"/>
      <c r="H76" s="26"/>
      <c r="N76" s="26"/>
    </row>
    <row r="77" spans="2:14" s="25" customFormat="1" x14ac:dyDescent="0.45">
      <c r="B77" s="26"/>
      <c r="H77" s="26"/>
      <c r="N77" s="26"/>
    </row>
    <row r="78" spans="2:14" s="25" customFormat="1" x14ac:dyDescent="0.45">
      <c r="B78" s="26"/>
      <c r="H78" s="26"/>
      <c r="N78" s="26"/>
    </row>
    <row r="79" spans="2:14" s="25" customFormat="1" x14ac:dyDescent="0.45">
      <c r="B79" s="26"/>
      <c r="H79" s="26"/>
      <c r="N79" s="26"/>
    </row>
    <row r="80" spans="2:14" s="25" customFormat="1" x14ac:dyDescent="0.45">
      <c r="B80" s="26"/>
      <c r="H80" s="26"/>
      <c r="N80" s="26"/>
    </row>
    <row r="81" spans="2:14" s="25" customFormat="1" x14ac:dyDescent="0.45">
      <c r="B81" s="26"/>
      <c r="H81" s="26"/>
      <c r="N81" s="26"/>
    </row>
    <row r="82" spans="2:14" s="25" customFormat="1" x14ac:dyDescent="0.45">
      <c r="B82" s="26"/>
      <c r="H82" s="26"/>
      <c r="N82" s="26"/>
    </row>
    <row r="83" spans="2:14" s="25" customFormat="1" x14ac:dyDescent="0.45">
      <c r="B83" s="26"/>
      <c r="H83" s="26"/>
      <c r="N83" s="26"/>
    </row>
    <row r="84" spans="2:14" s="25" customFormat="1" x14ac:dyDescent="0.45">
      <c r="B84" s="26"/>
      <c r="H84" s="26"/>
      <c r="N84" s="26"/>
    </row>
    <row r="85" spans="2:14" s="25" customFormat="1" x14ac:dyDescent="0.45">
      <c r="B85" s="26"/>
      <c r="H85" s="26"/>
      <c r="N85" s="26"/>
    </row>
    <row r="86" spans="2:14" s="25" customFormat="1" x14ac:dyDescent="0.45">
      <c r="B86" s="26"/>
      <c r="H86" s="26"/>
      <c r="N86" s="26"/>
    </row>
    <row r="87" spans="2:14" s="25" customFormat="1" x14ac:dyDescent="0.45">
      <c r="B87" s="26"/>
      <c r="H87" s="26"/>
      <c r="N87" s="26"/>
    </row>
    <row r="88" spans="2:14" s="25" customFormat="1" x14ac:dyDescent="0.45">
      <c r="B88" s="26"/>
      <c r="H88" s="26"/>
      <c r="N88" s="26"/>
    </row>
    <row r="89" spans="2:14" s="25" customFormat="1" x14ac:dyDescent="0.45">
      <c r="B89" s="26"/>
      <c r="H89" s="26"/>
      <c r="N89" s="26"/>
    </row>
    <row r="90" spans="2:14" s="25" customFormat="1" x14ac:dyDescent="0.45">
      <c r="B90" s="26"/>
      <c r="H90" s="26"/>
      <c r="N90" s="26"/>
    </row>
    <row r="91" spans="2:14" s="25" customFormat="1" x14ac:dyDescent="0.45">
      <c r="B91" s="26"/>
      <c r="H91" s="26"/>
      <c r="N91" s="26"/>
    </row>
    <row r="92" spans="2:14" s="25" customFormat="1" x14ac:dyDescent="0.45">
      <c r="B92" s="26"/>
      <c r="H92" s="26"/>
      <c r="N92" s="26"/>
    </row>
    <row r="93" spans="2:14" s="25" customFormat="1" x14ac:dyDescent="0.45">
      <c r="B93" s="26"/>
      <c r="H93" s="26"/>
      <c r="N93" s="26"/>
    </row>
    <row r="94" spans="2:14" s="25" customFormat="1" x14ac:dyDescent="0.45">
      <c r="B94" s="26"/>
      <c r="H94" s="26"/>
      <c r="N94" s="26"/>
    </row>
    <row r="95" spans="2:14" s="25" customFormat="1" x14ac:dyDescent="0.45">
      <c r="B95" s="26"/>
      <c r="H95" s="26"/>
      <c r="N95" s="26"/>
    </row>
    <row r="96" spans="2:14" s="25" customFormat="1" x14ac:dyDescent="0.45">
      <c r="B96" s="26"/>
      <c r="H96" s="26"/>
      <c r="N96" s="26"/>
    </row>
    <row r="97" spans="2:21" s="25" customFormat="1" x14ac:dyDescent="0.45">
      <c r="B97" s="26"/>
      <c r="H97" s="26"/>
      <c r="N97" s="26"/>
    </row>
    <row r="98" spans="2:21" s="25" customFormat="1" x14ac:dyDescent="0.45">
      <c r="B98" s="26"/>
      <c r="H98" s="26"/>
      <c r="N98" s="26"/>
    </row>
    <row r="99" spans="2:21" s="25" customFormat="1" x14ac:dyDescent="0.45">
      <c r="B99" s="26"/>
      <c r="H99" s="26"/>
      <c r="N99" s="26"/>
    </row>
    <row r="100" spans="2:21" s="25" customFormat="1" x14ac:dyDescent="0.45">
      <c r="B100" s="26"/>
      <c r="H100" s="26"/>
      <c r="N100" s="26"/>
    </row>
    <row r="101" spans="2:21" s="25" customFormat="1" x14ac:dyDescent="0.4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4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4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E3C9-EA34-4355-B109-71D6FD162A82}">
  <sheetPr>
    <tabColor rgb="FF92D050"/>
  </sheetPr>
  <dimension ref="A1:AG103"/>
  <sheetViews>
    <sheetView showZeros="0" tabSelected="1" zoomScale="70" zoomScaleNormal="70" workbookViewId="0">
      <selection activeCell="T25" sqref="T25"/>
    </sheetView>
  </sheetViews>
  <sheetFormatPr baseColWidth="10" defaultColWidth="9.1328125" defaultRowHeight="14.25" x14ac:dyDescent="0.45"/>
  <cols>
    <col min="1" max="1" width="26.1328125" style="90" customWidth="1"/>
    <col min="2" max="2" width="11.53125" style="143" customWidth="1"/>
    <col min="3" max="3" width="10.53125" style="90" customWidth="1"/>
    <col min="4" max="4" width="19.1328125" style="90" customWidth="1"/>
    <col min="5" max="5" width="18.1328125" style="90" customWidth="1"/>
    <col min="6" max="6" width="11.46484375" style="90" customWidth="1"/>
    <col min="7" max="7" width="9.19921875" style="90" customWidth="1"/>
    <col min="8" max="8" width="10.86328125" style="143" customWidth="1"/>
    <col min="9" max="9" width="17.33203125" style="90" customWidth="1"/>
    <col min="10" max="10" width="20" style="90" customWidth="1"/>
    <col min="11" max="12" width="11.46484375" style="90" customWidth="1"/>
    <col min="13" max="13" width="10.53125" style="90" customWidth="1"/>
    <col min="14" max="14" width="18.86328125" style="143" customWidth="1"/>
    <col min="15" max="15" width="19.53125" style="90" customWidth="1"/>
    <col min="16" max="16" width="11.46484375" style="90" customWidth="1"/>
    <col min="17" max="17" width="9.1328125" style="90" customWidth="1"/>
    <col min="18" max="18" width="11" style="90" customWidth="1"/>
    <col min="19" max="19" width="18.86328125" style="90" customWidth="1"/>
    <col min="20" max="20" width="19.53125" style="90" customWidth="1"/>
    <col min="21" max="21" width="11.1328125" style="90" customWidth="1"/>
    <col min="22" max="22" width="9" style="90" customWidth="1"/>
    <col min="23" max="23" width="10" style="90" customWidth="1"/>
    <col min="24" max="24" width="19" style="90" customWidth="1"/>
    <col min="25" max="25" width="17.33203125" style="90" customWidth="1"/>
    <col min="26" max="26" width="9.53125" style="90" customWidth="1"/>
    <col min="27" max="27" width="9.1328125" style="90" customWidth="1"/>
    <col min="28" max="28" width="10.86328125" style="90" customWidth="1"/>
    <col min="29" max="29" width="18.1328125" style="90" customWidth="1"/>
    <col min="30" max="30" width="18.86328125" style="90" customWidth="1"/>
    <col min="31" max="31" width="10.86328125" style="90" customWidth="1"/>
    <col min="32" max="16384" width="9.1328125" style="90"/>
  </cols>
  <sheetData>
    <row r="1" spans="1:31" x14ac:dyDescent="0.45">
      <c r="A1" s="88"/>
      <c r="B1" s="89"/>
      <c r="C1" s="88"/>
      <c r="D1" s="88"/>
      <c r="E1" s="88"/>
      <c r="F1" s="88"/>
      <c r="G1" s="88"/>
      <c r="H1" s="89"/>
      <c r="I1" s="88"/>
      <c r="J1" s="88"/>
      <c r="K1" s="88"/>
      <c r="L1" s="88"/>
      <c r="M1" s="88"/>
      <c r="N1" s="89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x14ac:dyDescent="0.45">
      <c r="A2" s="88"/>
      <c r="B2" s="89"/>
      <c r="C2" s="88"/>
      <c r="D2" s="88"/>
      <c r="E2" s="88"/>
      <c r="F2" s="88"/>
      <c r="G2" s="88"/>
      <c r="H2" s="89"/>
      <c r="I2" s="88"/>
      <c r="J2" s="88"/>
      <c r="K2" s="88"/>
      <c r="L2" s="88"/>
      <c r="M2" s="88"/>
      <c r="N2" s="89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x14ac:dyDescent="0.45">
      <c r="A3" s="88"/>
      <c r="B3" s="89"/>
      <c r="C3" s="88"/>
      <c r="D3" s="88"/>
      <c r="E3" s="88"/>
      <c r="F3" s="88"/>
      <c r="G3" s="88"/>
      <c r="H3" s="89"/>
      <c r="I3" s="88"/>
      <c r="J3" s="88"/>
      <c r="K3" s="88"/>
      <c r="L3" s="88"/>
      <c r="M3" s="88"/>
      <c r="N3" s="89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s="88" customFormat="1" ht="14.55" customHeight="1" x14ac:dyDescent="0.45">
      <c r="B4" s="89"/>
      <c r="H4" s="89"/>
      <c r="N4" s="89"/>
    </row>
    <row r="5" spans="1:31" s="88" customFormat="1" ht="30.75" customHeight="1" x14ac:dyDescent="0.45">
      <c r="A5" s="91" t="s">
        <v>12</v>
      </c>
      <c r="B5" s="89"/>
      <c r="H5" s="89"/>
      <c r="N5" s="89"/>
    </row>
    <row r="6" spans="1:31" s="88" customFormat="1" ht="6.75" customHeight="1" x14ac:dyDescent="0.45">
      <c r="A6" s="92"/>
      <c r="B6" s="89"/>
      <c r="H6" s="89"/>
      <c r="N6" s="89"/>
    </row>
    <row r="7" spans="1:31" s="88" customFormat="1" ht="24.75" customHeight="1" x14ac:dyDescent="0.45">
      <c r="A7" s="93" t="s">
        <v>38</v>
      </c>
      <c r="B7" s="94" t="s">
        <v>45</v>
      </c>
      <c r="C7" s="95"/>
      <c r="D7" s="95"/>
      <c r="E7" s="95"/>
      <c r="F7" s="95"/>
      <c r="H7" s="96"/>
      <c r="I7" s="96"/>
      <c r="J7" s="95"/>
      <c r="K7" s="95"/>
      <c r="L7" s="95"/>
      <c r="N7" s="89"/>
      <c r="P7" s="95"/>
      <c r="Q7" s="95"/>
      <c r="R7" s="95"/>
      <c r="V7" s="95"/>
      <c r="W7" s="95"/>
      <c r="X7" s="95"/>
      <c r="AC7" s="95"/>
      <c r="AD7" s="95"/>
      <c r="AE7" s="95"/>
    </row>
    <row r="8" spans="1:31" s="88" customFormat="1" ht="34.5" customHeight="1" x14ac:dyDescent="0.45">
      <c r="A8" s="93" t="s">
        <v>11</v>
      </c>
      <c r="B8" s="24" t="s">
        <v>51</v>
      </c>
      <c r="C8" s="97"/>
      <c r="D8" s="97"/>
      <c r="E8" s="97"/>
      <c r="F8" s="97"/>
      <c r="G8" s="98"/>
      <c r="H8" s="98"/>
      <c r="I8" s="98"/>
      <c r="J8" s="98"/>
      <c r="K8" s="98"/>
      <c r="L8" s="93"/>
      <c r="N8" s="89"/>
      <c r="R8" s="93"/>
      <c r="X8" s="93"/>
      <c r="AE8" s="93"/>
    </row>
    <row r="9" spans="1:31" ht="26.25" customHeight="1" thickBot="1" x14ac:dyDescent="0.5">
      <c r="A9" s="88"/>
      <c r="B9" s="89"/>
      <c r="C9" s="88"/>
      <c r="D9" s="88"/>
      <c r="E9" s="88"/>
      <c r="F9" s="88"/>
      <c r="G9" s="88"/>
      <c r="H9" s="89"/>
      <c r="I9" s="88"/>
      <c r="J9" s="88"/>
      <c r="K9" s="88"/>
      <c r="L9" s="88"/>
      <c r="M9" s="88"/>
      <c r="N9" s="89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39" customHeight="1" thickBot="1" x14ac:dyDescent="0.5">
      <c r="A10" s="88"/>
      <c r="B10" s="225" t="s">
        <v>6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7"/>
    </row>
    <row r="11" spans="1:31" ht="30" customHeight="1" thickBot="1" x14ac:dyDescent="0.5">
      <c r="A11" s="228" t="s">
        <v>10</v>
      </c>
      <c r="B11" s="230" t="s">
        <v>3</v>
      </c>
      <c r="C11" s="231"/>
      <c r="D11" s="231"/>
      <c r="E11" s="231"/>
      <c r="F11" s="232"/>
      <c r="G11" s="233" t="s">
        <v>1</v>
      </c>
      <c r="H11" s="234"/>
      <c r="I11" s="234"/>
      <c r="J11" s="234"/>
      <c r="K11" s="235"/>
      <c r="L11" s="236" t="s">
        <v>2</v>
      </c>
      <c r="M11" s="237"/>
      <c r="N11" s="237"/>
      <c r="O11" s="237"/>
      <c r="P11" s="237"/>
      <c r="Q11" s="238" t="s">
        <v>33</v>
      </c>
      <c r="R11" s="239"/>
      <c r="S11" s="239"/>
      <c r="T11" s="239"/>
      <c r="U11" s="240"/>
      <c r="V11" s="241" t="s">
        <v>5</v>
      </c>
      <c r="W11" s="242"/>
      <c r="X11" s="242"/>
      <c r="Y11" s="242"/>
      <c r="Z11" s="243"/>
      <c r="AA11" s="244" t="s">
        <v>4</v>
      </c>
      <c r="AB11" s="245"/>
      <c r="AC11" s="245"/>
      <c r="AD11" s="245"/>
      <c r="AE11" s="246"/>
    </row>
    <row r="12" spans="1:31" ht="39" customHeight="1" thickBot="1" x14ac:dyDescent="0.5">
      <c r="A12" s="229"/>
      <c r="B12" s="99" t="s">
        <v>7</v>
      </c>
      <c r="C12" s="100" t="s">
        <v>8</v>
      </c>
      <c r="D12" s="101" t="s">
        <v>23</v>
      </c>
      <c r="E12" s="102" t="s">
        <v>24</v>
      </c>
      <c r="F12" s="103" t="s">
        <v>13</v>
      </c>
      <c r="G12" s="104" t="s">
        <v>7</v>
      </c>
      <c r="H12" s="100" t="s">
        <v>8</v>
      </c>
      <c r="I12" s="101" t="s">
        <v>23</v>
      </c>
      <c r="J12" s="102" t="s">
        <v>22</v>
      </c>
      <c r="K12" s="103" t="s">
        <v>13</v>
      </c>
      <c r="L12" s="104" t="s">
        <v>7</v>
      </c>
      <c r="M12" s="100" t="s">
        <v>8</v>
      </c>
      <c r="N12" s="101" t="s">
        <v>23</v>
      </c>
      <c r="O12" s="102" t="s">
        <v>20</v>
      </c>
      <c r="P12" s="103" t="s">
        <v>13</v>
      </c>
      <c r="Q12" s="104" t="s">
        <v>7</v>
      </c>
      <c r="R12" s="100" t="s">
        <v>8</v>
      </c>
      <c r="S12" s="101" t="s">
        <v>21</v>
      </c>
      <c r="T12" s="102" t="s">
        <v>22</v>
      </c>
      <c r="U12" s="105" t="s">
        <v>13</v>
      </c>
      <c r="V12" s="99" t="s">
        <v>7</v>
      </c>
      <c r="W12" s="100" t="s">
        <v>8</v>
      </c>
      <c r="X12" s="101" t="s">
        <v>21</v>
      </c>
      <c r="Y12" s="102" t="s">
        <v>22</v>
      </c>
      <c r="Z12" s="103" t="s">
        <v>13</v>
      </c>
      <c r="AA12" s="99" t="s">
        <v>7</v>
      </c>
      <c r="AB12" s="100" t="s">
        <v>8</v>
      </c>
      <c r="AC12" s="101" t="s">
        <v>21</v>
      </c>
      <c r="AD12" s="102" t="s">
        <v>22</v>
      </c>
      <c r="AE12" s="103" t="s">
        <v>13</v>
      </c>
    </row>
    <row r="13" spans="1:31" s="109" customFormat="1" ht="36" customHeight="1" x14ac:dyDescent="0.45">
      <c r="A13" s="106" t="s">
        <v>25</v>
      </c>
      <c r="B13" s="1"/>
      <c r="C13" s="20" t="str">
        <f t="shared" ref="C13:C21" si="0">IF(B13,B13/$B$22,"")</f>
        <v/>
      </c>
      <c r="D13" s="6"/>
      <c r="E13" s="107"/>
      <c r="F13" s="108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107"/>
      <c r="K13" s="108" t="str">
        <f t="shared" ref="K13:K21" si="3">IF(J13,J13/$J$22,"")</f>
        <v/>
      </c>
      <c r="L13" s="1"/>
      <c r="M13" s="20" t="str">
        <f>IF(L13,L13/$L$22,"")</f>
        <v/>
      </c>
      <c r="N13" s="4"/>
      <c r="O13" s="107"/>
      <c r="P13" s="108" t="str">
        <f>IF(O13,O13/$O$22,"")</f>
        <v/>
      </c>
      <c r="Q13" s="1"/>
      <c r="R13" s="20" t="str">
        <f t="shared" ref="R13:R21" si="4">IF(Q13,Q13/$Q$22,"")</f>
        <v/>
      </c>
      <c r="S13" s="4"/>
      <c r="T13" s="107"/>
      <c r="U13" s="108" t="str">
        <f t="shared" ref="U13:U21" si="5">IF(T13,T13/$T$22,"")</f>
        <v/>
      </c>
      <c r="V13" s="1"/>
      <c r="W13" s="20" t="str">
        <f t="shared" ref="W13:W21" si="6">IF(V13,V13/$V$22,"")</f>
        <v/>
      </c>
      <c r="X13" s="4"/>
      <c r="Y13" s="107"/>
      <c r="Z13" s="108" t="str">
        <f t="shared" ref="Z13:Z21" si="7">IF(Y13,Y13/$Y$22,"")</f>
        <v/>
      </c>
      <c r="AA13" s="1"/>
      <c r="AB13" s="20" t="str">
        <f t="shared" ref="AB13:AB21" si="8">IF(AA13,AA13/$AA$22,"")</f>
        <v/>
      </c>
      <c r="AC13" s="4"/>
      <c r="AD13" s="107"/>
      <c r="AE13" s="108" t="str">
        <f t="shared" ref="AE13:AE21" si="9">IF(AD13,AD13/$AD$22,"")</f>
        <v/>
      </c>
    </row>
    <row r="14" spans="1:31" s="109" customFormat="1" ht="36" customHeight="1" x14ac:dyDescent="0.45">
      <c r="A14" s="110" t="s">
        <v>18</v>
      </c>
      <c r="B14" s="2"/>
      <c r="C14" s="20" t="str">
        <f t="shared" si="0"/>
        <v/>
      </c>
      <c r="D14" s="6"/>
      <c r="E14" s="111"/>
      <c r="F14" s="108" t="str">
        <f t="shared" si="1"/>
        <v/>
      </c>
      <c r="G14" s="2"/>
      <c r="H14" s="20" t="str">
        <f t="shared" si="2"/>
        <v/>
      </c>
      <c r="I14" s="6"/>
      <c r="J14" s="111"/>
      <c r="K14" s="108" t="str">
        <f t="shared" si="3"/>
        <v/>
      </c>
      <c r="L14" s="2"/>
      <c r="M14" s="20" t="str">
        <f>IF(L14,L14/$L$22,"")</f>
        <v/>
      </c>
      <c r="N14" s="6"/>
      <c r="O14" s="111"/>
      <c r="P14" s="108" t="str">
        <f>IF(O14,O14/$O$22,"")</f>
        <v/>
      </c>
      <c r="Q14" s="2"/>
      <c r="R14" s="20" t="str">
        <f t="shared" si="4"/>
        <v/>
      </c>
      <c r="S14" s="6"/>
      <c r="T14" s="111"/>
      <c r="U14" s="108" t="str">
        <f t="shared" si="5"/>
        <v/>
      </c>
      <c r="V14" s="2"/>
      <c r="W14" s="20" t="str">
        <f t="shared" si="6"/>
        <v/>
      </c>
      <c r="X14" s="6"/>
      <c r="Y14" s="111"/>
      <c r="Z14" s="108" t="str">
        <f t="shared" si="7"/>
        <v/>
      </c>
      <c r="AA14" s="2"/>
      <c r="AB14" s="20" t="str">
        <f t="shared" si="8"/>
        <v/>
      </c>
      <c r="AC14" s="6"/>
      <c r="AD14" s="111"/>
      <c r="AE14" s="108" t="str">
        <f t="shared" si="9"/>
        <v/>
      </c>
    </row>
    <row r="15" spans="1:31" s="109" customFormat="1" ht="36" customHeight="1" x14ac:dyDescent="0.45">
      <c r="A15" s="110" t="s">
        <v>19</v>
      </c>
      <c r="B15" s="2"/>
      <c r="C15" s="20" t="str">
        <f t="shared" si="0"/>
        <v/>
      </c>
      <c r="D15" s="6"/>
      <c r="E15" s="111"/>
      <c r="F15" s="108" t="str">
        <f t="shared" si="1"/>
        <v/>
      </c>
      <c r="G15" s="2"/>
      <c r="H15" s="20" t="str">
        <f t="shared" si="2"/>
        <v/>
      </c>
      <c r="I15" s="6"/>
      <c r="J15" s="111"/>
      <c r="K15" s="108" t="str">
        <f t="shared" si="3"/>
        <v/>
      </c>
      <c r="L15" s="2"/>
      <c r="M15" s="20" t="str">
        <f>IF(L15,L15/$L$22,"")</f>
        <v/>
      </c>
      <c r="N15" s="6"/>
      <c r="O15" s="111"/>
      <c r="P15" s="108" t="str">
        <f>IF(O15,O15/$O$22,"")</f>
        <v/>
      </c>
      <c r="Q15" s="2"/>
      <c r="R15" s="20" t="str">
        <f t="shared" si="4"/>
        <v/>
      </c>
      <c r="S15" s="6"/>
      <c r="T15" s="111"/>
      <c r="U15" s="108" t="str">
        <f t="shared" si="5"/>
        <v/>
      </c>
      <c r="V15" s="2"/>
      <c r="W15" s="20" t="str">
        <f t="shared" si="6"/>
        <v/>
      </c>
      <c r="X15" s="6"/>
      <c r="Y15" s="111"/>
      <c r="Z15" s="108" t="str">
        <f t="shared" si="7"/>
        <v/>
      </c>
      <c r="AA15" s="2"/>
      <c r="AB15" s="20" t="str">
        <f t="shared" si="8"/>
        <v/>
      </c>
      <c r="AC15" s="6"/>
      <c r="AD15" s="111"/>
      <c r="AE15" s="108" t="str">
        <f t="shared" si="9"/>
        <v/>
      </c>
    </row>
    <row r="16" spans="1:31" s="109" customFormat="1" ht="36" customHeight="1" x14ac:dyDescent="0.45">
      <c r="A16" s="110" t="s">
        <v>26</v>
      </c>
      <c r="B16" s="2"/>
      <c r="C16" s="20" t="str">
        <f t="shared" si="0"/>
        <v/>
      </c>
      <c r="D16" s="6"/>
      <c r="E16" s="111"/>
      <c r="F16" s="108" t="str">
        <f t="shared" si="1"/>
        <v/>
      </c>
      <c r="G16" s="2"/>
      <c r="H16" s="20" t="str">
        <f t="shared" si="2"/>
        <v/>
      </c>
      <c r="I16" s="6"/>
      <c r="J16" s="111"/>
      <c r="K16" s="108" t="str">
        <f t="shared" si="3"/>
        <v/>
      </c>
      <c r="L16" s="2"/>
      <c r="M16" s="20" t="str">
        <f>IF(L16,L16/$L$22,"")</f>
        <v/>
      </c>
      <c r="N16" s="6"/>
      <c r="O16" s="111"/>
      <c r="P16" s="108" t="str">
        <f>IF(O16,O16/$O$22,"")</f>
        <v/>
      </c>
      <c r="Q16" s="2"/>
      <c r="R16" s="20" t="str">
        <f t="shared" si="4"/>
        <v/>
      </c>
      <c r="S16" s="6"/>
      <c r="T16" s="111"/>
      <c r="U16" s="108" t="str">
        <f t="shared" si="5"/>
        <v/>
      </c>
      <c r="V16" s="2"/>
      <c r="W16" s="20" t="str">
        <f t="shared" si="6"/>
        <v/>
      </c>
      <c r="X16" s="6"/>
      <c r="Y16" s="111"/>
      <c r="Z16" s="108" t="str">
        <f t="shared" si="7"/>
        <v/>
      </c>
      <c r="AA16" s="2"/>
      <c r="AB16" s="20" t="str">
        <f t="shared" si="8"/>
        <v/>
      </c>
      <c r="AC16" s="6"/>
      <c r="AD16" s="111"/>
      <c r="AE16" s="108" t="str">
        <f t="shared" si="9"/>
        <v/>
      </c>
    </row>
    <row r="17" spans="1:31" s="109" customFormat="1" ht="36" customHeight="1" x14ac:dyDescent="0.45">
      <c r="A17" s="110" t="s">
        <v>27</v>
      </c>
      <c r="B17" s="3"/>
      <c r="C17" s="20" t="str">
        <f t="shared" si="0"/>
        <v/>
      </c>
      <c r="D17" s="6"/>
      <c r="E17" s="111"/>
      <c r="F17" s="108" t="str">
        <f t="shared" si="1"/>
        <v/>
      </c>
      <c r="G17" s="3"/>
      <c r="H17" s="20" t="str">
        <f t="shared" si="2"/>
        <v/>
      </c>
      <c r="I17" s="6"/>
      <c r="J17" s="111"/>
      <c r="K17" s="108" t="str">
        <f t="shared" si="3"/>
        <v/>
      </c>
      <c r="L17" s="3"/>
      <c r="M17" s="20"/>
      <c r="N17" s="6"/>
      <c r="O17" s="111"/>
      <c r="P17" s="108"/>
      <c r="Q17" s="3"/>
      <c r="R17" s="20" t="str">
        <f t="shared" si="4"/>
        <v/>
      </c>
      <c r="S17" s="6"/>
      <c r="T17" s="111"/>
      <c r="U17" s="108" t="str">
        <f t="shared" si="5"/>
        <v/>
      </c>
      <c r="V17" s="3"/>
      <c r="W17" s="20" t="str">
        <f t="shared" si="6"/>
        <v/>
      </c>
      <c r="X17" s="6"/>
      <c r="Y17" s="111"/>
      <c r="Z17" s="108" t="str">
        <f t="shared" si="7"/>
        <v/>
      </c>
      <c r="AA17" s="3"/>
      <c r="AB17" s="20" t="str">
        <f t="shared" si="8"/>
        <v/>
      </c>
      <c r="AC17" s="6"/>
      <c r="AD17" s="111"/>
      <c r="AE17" s="108" t="str">
        <f t="shared" si="9"/>
        <v/>
      </c>
    </row>
    <row r="18" spans="1:31" s="115" customFormat="1" ht="36" customHeight="1" x14ac:dyDescent="0.45">
      <c r="A18" s="112" t="s">
        <v>32</v>
      </c>
      <c r="B18" s="71"/>
      <c r="C18" s="66" t="str">
        <f t="shared" si="0"/>
        <v/>
      </c>
      <c r="D18" s="69"/>
      <c r="E18" s="113"/>
      <c r="F18" s="114" t="str">
        <f t="shared" si="1"/>
        <v/>
      </c>
      <c r="G18" s="71">
        <v>2</v>
      </c>
      <c r="H18" s="66">
        <f t="shared" si="2"/>
        <v>2.9027576197387518E-3</v>
      </c>
      <c r="I18" s="69">
        <v>153366.29999999999</v>
      </c>
      <c r="J18" s="113">
        <v>185573.22</v>
      </c>
      <c r="K18" s="114">
        <f t="shared" si="3"/>
        <v>0.17523725612189781</v>
      </c>
      <c r="L18" s="71"/>
      <c r="M18" s="66" t="str">
        <f>IF(L18,L18/$L$22,"")</f>
        <v/>
      </c>
      <c r="N18" s="69"/>
      <c r="O18" s="113"/>
      <c r="P18" s="114" t="str">
        <f>IF(O18,O18/$O$22,"")</f>
        <v/>
      </c>
      <c r="Q18" s="71"/>
      <c r="R18" s="66" t="str">
        <f t="shared" si="4"/>
        <v/>
      </c>
      <c r="S18" s="69"/>
      <c r="T18" s="113"/>
      <c r="U18" s="114" t="str">
        <f t="shared" si="5"/>
        <v/>
      </c>
      <c r="V18" s="71"/>
      <c r="W18" s="66" t="str">
        <f t="shared" si="6"/>
        <v/>
      </c>
      <c r="X18" s="69"/>
      <c r="Y18" s="113"/>
      <c r="Z18" s="114" t="str">
        <f t="shared" si="7"/>
        <v/>
      </c>
      <c r="AA18" s="71"/>
      <c r="AB18" s="20" t="str">
        <f t="shared" si="8"/>
        <v/>
      </c>
      <c r="AC18" s="69"/>
      <c r="AD18" s="113"/>
      <c r="AE18" s="114" t="str">
        <f t="shared" si="9"/>
        <v/>
      </c>
    </row>
    <row r="19" spans="1:31" s="109" customFormat="1" ht="36" customHeight="1" x14ac:dyDescent="0.45">
      <c r="A19" s="116" t="s">
        <v>28</v>
      </c>
      <c r="B19" s="2"/>
      <c r="C19" s="20" t="str">
        <f t="shared" si="0"/>
        <v/>
      </c>
      <c r="D19" s="6"/>
      <c r="E19" s="111"/>
      <c r="F19" s="108" t="str">
        <f t="shared" si="1"/>
        <v/>
      </c>
      <c r="G19" s="2">
        <v>62</v>
      </c>
      <c r="H19" s="20">
        <f t="shared" si="2"/>
        <v>8.9985486211901305E-2</v>
      </c>
      <c r="I19" s="6">
        <v>22264.909999999996</v>
      </c>
      <c r="J19" s="111">
        <v>25570.84</v>
      </c>
      <c r="K19" s="108">
        <f t="shared" si="3"/>
        <v>2.4146608213901067E-2</v>
      </c>
      <c r="L19" s="2">
        <v>15</v>
      </c>
      <c r="M19" s="20">
        <f>IF(L19,L19/$L$22,"")</f>
        <v>0.14563106796116504</v>
      </c>
      <c r="N19" s="6">
        <v>77307.539999999979</v>
      </c>
      <c r="O19" s="111">
        <v>95015.239999999976</v>
      </c>
      <c r="P19" s="108">
        <f>IF(O19,O19/$O$22,"")</f>
        <v>0.37368852110234396</v>
      </c>
      <c r="Q19" s="2"/>
      <c r="R19" s="20" t="str">
        <f t="shared" si="4"/>
        <v/>
      </c>
      <c r="S19" s="6"/>
      <c r="T19" s="111"/>
      <c r="U19" s="108" t="str">
        <f t="shared" si="5"/>
        <v/>
      </c>
      <c r="V19" s="2"/>
      <c r="W19" s="20" t="str">
        <f t="shared" si="6"/>
        <v/>
      </c>
      <c r="X19" s="6"/>
      <c r="Y19" s="111"/>
      <c r="Z19" s="108" t="str">
        <f t="shared" si="7"/>
        <v/>
      </c>
      <c r="AA19" s="2"/>
      <c r="AB19" s="20" t="str">
        <f t="shared" si="8"/>
        <v/>
      </c>
      <c r="AC19" s="6"/>
      <c r="AD19" s="111"/>
      <c r="AE19" s="108" t="str">
        <f t="shared" si="9"/>
        <v/>
      </c>
    </row>
    <row r="20" spans="1:31" s="115" customFormat="1" ht="36" customHeight="1" x14ac:dyDescent="0.45">
      <c r="A20" s="117" t="s">
        <v>29</v>
      </c>
      <c r="B20" s="68">
        <v>10</v>
      </c>
      <c r="C20" s="66">
        <f t="shared" si="0"/>
        <v>1</v>
      </c>
      <c r="D20" s="69">
        <v>46491.34</v>
      </c>
      <c r="E20" s="113">
        <v>56254.53</v>
      </c>
      <c r="F20" s="108">
        <f t="shared" si="1"/>
        <v>1</v>
      </c>
      <c r="G20" s="68">
        <v>625</v>
      </c>
      <c r="H20" s="66">
        <f t="shared" si="2"/>
        <v>0.90711175616835993</v>
      </c>
      <c r="I20" s="69">
        <v>702425.36499999987</v>
      </c>
      <c r="J20" s="113">
        <v>847838.62499999988</v>
      </c>
      <c r="K20" s="114">
        <f t="shared" si="3"/>
        <v>0.8006161356642012</v>
      </c>
      <c r="L20" s="68">
        <v>88</v>
      </c>
      <c r="M20" s="66">
        <f>IF(L20,L20/$L$22,"")</f>
        <v>0.85436893203883491</v>
      </c>
      <c r="N20" s="69">
        <v>131541.99219768721</v>
      </c>
      <c r="O20" s="113">
        <v>159247.96219768719</v>
      </c>
      <c r="P20" s="114">
        <f>IF(O20,O20/$O$22,"")</f>
        <v>0.62631147889765593</v>
      </c>
      <c r="Q20" s="68"/>
      <c r="R20" s="66" t="str">
        <f t="shared" si="4"/>
        <v/>
      </c>
      <c r="S20" s="69"/>
      <c r="T20" s="113"/>
      <c r="U20" s="114" t="str">
        <f t="shared" si="5"/>
        <v/>
      </c>
      <c r="V20" s="68">
        <v>169</v>
      </c>
      <c r="W20" s="66">
        <f t="shared" si="6"/>
        <v>1</v>
      </c>
      <c r="X20" s="69">
        <v>271081.35000000009</v>
      </c>
      <c r="Y20" s="113">
        <v>314260.78999999998</v>
      </c>
      <c r="Z20" s="114">
        <f t="shared" si="7"/>
        <v>1</v>
      </c>
      <c r="AA20" s="68"/>
      <c r="AB20" s="20" t="str">
        <f t="shared" si="8"/>
        <v/>
      </c>
      <c r="AC20" s="69"/>
      <c r="AD20" s="113"/>
      <c r="AE20" s="114" t="str">
        <f t="shared" si="9"/>
        <v/>
      </c>
    </row>
    <row r="21" spans="1:31" s="109" customFormat="1" ht="36" customHeight="1" x14ac:dyDescent="0.45">
      <c r="A21" s="117" t="s">
        <v>40</v>
      </c>
      <c r="B21" s="68"/>
      <c r="C21" s="66" t="str">
        <f t="shared" si="0"/>
        <v/>
      </c>
      <c r="D21" s="69"/>
      <c r="E21" s="113"/>
      <c r="F21" s="114" t="str">
        <f t="shared" si="1"/>
        <v/>
      </c>
      <c r="G21" s="68"/>
      <c r="H21" s="66" t="str">
        <f t="shared" si="2"/>
        <v/>
      </c>
      <c r="I21" s="69"/>
      <c r="J21" s="113"/>
      <c r="K21" s="114" t="str">
        <f t="shared" si="3"/>
        <v/>
      </c>
      <c r="L21" s="68"/>
      <c r="M21" s="66" t="str">
        <f t="shared" ref="M21" si="10">IF(L21,L21/$L$22,"")</f>
        <v/>
      </c>
      <c r="N21" s="69"/>
      <c r="O21" s="113"/>
      <c r="P21" s="114" t="str">
        <f t="shared" ref="P21" si="11">IF(O21,O21/$O$22,"")</f>
        <v/>
      </c>
      <c r="Q21" s="68"/>
      <c r="R21" s="66" t="str">
        <f t="shared" si="4"/>
        <v/>
      </c>
      <c r="S21" s="69"/>
      <c r="T21" s="113"/>
      <c r="U21" s="114" t="str">
        <f t="shared" si="5"/>
        <v/>
      </c>
      <c r="V21" s="68"/>
      <c r="W21" s="66" t="str">
        <f t="shared" si="6"/>
        <v/>
      </c>
      <c r="X21" s="69"/>
      <c r="Y21" s="113"/>
      <c r="Z21" s="114" t="str">
        <f t="shared" si="7"/>
        <v/>
      </c>
      <c r="AA21" s="68"/>
      <c r="AB21" s="20" t="str">
        <f t="shared" si="8"/>
        <v/>
      </c>
      <c r="AC21" s="69"/>
      <c r="AD21" s="113"/>
      <c r="AE21" s="114" t="str">
        <f t="shared" si="9"/>
        <v/>
      </c>
    </row>
    <row r="22" spans="1:31" ht="33" customHeight="1" thickBot="1" x14ac:dyDescent="0.5">
      <c r="A22" s="118" t="s">
        <v>0</v>
      </c>
      <c r="B22" s="119">
        <f t="shared" ref="B22:AE22" si="12">SUM(B13:B21)</f>
        <v>10</v>
      </c>
      <c r="C22" s="17">
        <f t="shared" si="12"/>
        <v>1</v>
      </c>
      <c r="D22" s="120">
        <f t="shared" si="12"/>
        <v>46491.34</v>
      </c>
      <c r="E22" s="120">
        <f t="shared" si="12"/>
        <v>56254.53</v>
      </c>
      <c r="F22" s="121">
        <f t="shared" si="12"/>
        <v>1</v>
      </c>
      <c r="G22" s="119">
        <f t="shared" si="12"/>
        <v>689</v>
      </c>
      <c r="H22" s="17">
        <f t="shared" si="12"/>
        <v>1</v>
      </c>
      <c r="I22" s="120">
        <f t="shared" si="12"/>
        <v>878056.57499999984</v>
      </c>
      <c r="J22" s="120">
        <f t="shared" si="12"/>
        <v>1058982.6849999998</v>
      </c>
      <c r="K22" s="121">
        <f t="shared" si="12"/>
        <v>1</v>
      </c>
      <c r="L22" s="119">
        <f t="shared" si="12"/>
        <v>103</v>
      </c>
      <c r="M22" s="17">
        <f t="shared" si="12"/>
        <v>1</v>
      </c>
      <c r="N22" s="120">
        <f t="shared" si="12"/>
        <v>208849.53219768719</v>
      </c>
      <c r="O22" s="120">
        <f t="shared" si="12"/>
        <v>254263.20219768718</v>
      </c>
      <c r="P22" s="121">
        <f t="shared" si="12"/>
        <v>0.99999999999999989</v>
      </c>
      <c r="Q22" s="119">
        <f t="shared" si="12"/>
        <v>0</v>
      </c>
      <c r="R22" s="17">
        <f t="shared" si="12"/>
        <v>0</v>
      </c>
      <c r="S22" s="120">
        <f t="shared" si="12"/>
        <v>0</v>
      </c>
      <c r="T22" s="120">
        <f t="shared" si="12"/>
        <v>0</v>
      </c>
      <c r="U22" s="121">
        <f t="shared" si="12"/>
        <v>0</v>
      </c>
      <c r="V22" s="119">
        <f t="shared" si="12"/>
        <v>169</v>
      </c>
      <c r="W22" s="17">
        <f t="shared" si="12"/>
        <v>1</v>
      </c>
      <c r="X22" s="120">
        <f t="shared" si="12"/>
        <v>271081.35000000009</v>
      </c>
      <c r="Y22" s="120">
        <f t="shared" si="12"/>
        <v>314260.78999999998</v>
      </c>
      <c r="Z22" s="121">
        <f t="shared" si="12"/>
        <v>1</v>
      </c>
      <c r="AA22" s="119">
        <f t="shared" si="12"/>
        <v>0</v>
      </c>
      <c r="AB22" s="17">
        <f t="shared" si="12"/>
        <v>0</v>
      </c>
      <c r="AC22" s="120">
        <f t="shared" si="12"/>
        <v>0</v>
      </c>
      <c r="AD22" s="120">
        <f t="shared" si="12"/>
        <v>0</v>
      </c>
      <c r="AE22" s="121">
        <f t="shared" si="12"/>
        <v>0</v>
      </c>
    </row>
    <row r="23" spans="1:31" s="88" customFormat="1" ht="18.75" customHeight="1" x14ac:dyDescent="0.45">
      <c r="B23" s="89"/>
      <c r="H23" s="89"/>
      <c r="N23" s="89"/>
    </row>
    <row r="24" spans="1:31" s="124" customFormat="1" ht="48" customHeight="1" x14ac:dyDescent="0.45">
      <c r="A24" s="205" t="s">
        <v>49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122"/>
      <c r="S24" s="122"/>
      <c r="T24" s="122"/>
      <c r="U24" s="122"/>
      <c r="V24" s="123"/>
      <c r="W24" s="123"/>
      <c r="X24" s="123"/>
      <c r="AC24" s="123"/>
      <c r="AD24" s="123"/>
      <c r="AE24" s="123"/>
    </row>
    <row r="25" spans="1:31" s="124" customFormat="1" ht="43.8" customHeight="1" x14ac:dyDescent="0.45">
      <c r="A25" s="206" t="s">
        <v>34</v>
      </c>
      <c r="B25" s="206"/>
      <c r="C25" s="206"/>
      <c r="D25" s="206"/>
      <c r="E25" s="206"/>
      <c r="F25" s="206"/>
      <c r="G25" s="206"/>
      <c r="H25" s="206"/>
      <c r="I25" s="125"/>
      <c r="J25" s="125"/>
      <c r="K25" s="125"/>
      <c r="L25" s="126"/>
      <c r="M25" s="127"/>
      <c r="N25" s="122"/>
      <c r="O25" s="122"/>
      <c r="P25" s="125"/>
      <c r="Q25" s="125"/>
      <c r="R25" s="126"/>
      <c r="S25" s="122"/>
      <c r="T25" s="122"/>
      <c r="U25" s="122"/>
      <c r="V25" s="123"/>
      <c r="W25" s="123"/>
      <c r="X25" s="123"/>
      <c r="AC25" s="123"/>
      <c r="AD25" s="123"/>
      <c r="AE25" s="123"/>
    </row>
    <row r="26" spans="1:31" s="129" customFormat="1" ht="14.55" customHeight="1" x14ac:dyDescent="0.45">
      <c r="A26" s="126"/>
      <c r="B26" s="126"/>
      <c r="C26" s="126"/>
      <c r="D26" s="126"/>
      <c r="E26" s="126"/>
      <c r="F26" s="126"/>
      <c r="G26" s="128"/>
      <c r="H26" s="128"/>
      <c r="I26" s="125"/>
      <c r="J26" s="125"/>
      <c r="K26" s="125"/>
      <c r="L26" s="126"/>
      <c r="M26" s="127"/>
      <c r="N26" s="122"/>
      <c r="O26" s="122"/>
      <c r="P26" s="125"/>
      <c r="Q26" s="125"/>
      <c r="R26" s="126"/>
      <c r="S26" s="122"/>
      <c r="T26" s="122"/>
      <c r="U26" s="122"/>
      <c r="V26" s="123"/>
      <c r="W26" s="123"/>
      <c r="X26" s="123"/>
      <c r="Y26" s="124"/>
      <c r="Z26" s="124"/>
      <c r="AA26" s="124"/>
      <c r="AB26" s="124"/>
      <c r="AC26" s="123"/>
      <c r="AD26" s="123"/>
      <c r="AE26" s="123"/>
    </row>
    <row r="27" spans="1:31" s="129" customFormat="1" ht="13.8" customHeight="1" x14ac:dyDescent="0.45">
      <c r="A27" s="126"/>
      <c r="B27" s="126"/>
      <c r="C27" s="126"/>
      <c r="D27" s="126"/>
      <c r="E27" s="126"/>
      <c r="F27" s="126"/>
      <c r="G27" s="128"/>
      <c r="H27" s="128"/>
      <c r="I27" s="125"/>
      <c r="J27" s="125"/>
      <c r="K27" s="125"/>
      <c r="L27" s="126"/>
      <c r="M27" s="127"/>
      <c r="N27" s="122"/>
      <c r="O27" s="122"/>
      <c r="P27" s="125"/>
      <c r="Q27" s="125"/>
      <c r="R27" s="126"/>
      <c r="S27" s="122"/>
      <c r="T27" s="122"/>
      <c r="U27" s="122"/>
      <c r="V27" s="122"/>
      <c r="W27" s="122"/>
      <c r="X27" s="122"/>
      <c r="Y27" s="124"/>
      <c r="Z27" s="124"/>
      <c r="AA27" s="124"/>
      <c r="AB27" s="124"/>
      <c r="AC27" s="122"/>
      <c r="AD27" s="122"/>
      <c r="AE27" s="122"/>
    </row>
    <row r="28" spans="1:31" s="129" customFormat="1" ht="18" customHeight="1" thickBot="1" x14ac:dyDescent="0.5">
      <c r="A28" s="126"/>
      <c r="B28" s="126"/>
      <c r="C28" s="126"/>
      <c r="D28" s="126"/>
      <c r="E28" s="126"/>
      <c r="F28" s="126"/>
      <c r="G28" s="128"/>
      <c r="H28" s="128"/>
      <c r="I28" s="125"/>
      <c r="J28" s="125"/>
      <c r="K28" s="125"/>
      <c r="L28" s="126"/>
      <c r="M28" s="127"/>
      <c r="N28" s="122"/>
      <c r="O28" s="122"/>
      <c r="P28" s="125"/>
      <c r="Q28" s="125"/>
      <c r="R28" s="126"/>
      <c r="S28" s="122"/>
      <c r="T28" s="122"/>
      <c r="U28" s="122"/>
      <c r="V28" s="125"/>
      <c r="W28" s="125"/>
      <c r="X28" s="126"/>
      <c r="Y28" s="124"/>
      <c r="Z28" s="124"/>
      <c r="AA28" s="124"/>
      <c r="AB28" s="124"/>
      <c r="AC28" s="125"/>
      <c r="AD28" s="125"/>
      <c r="AE28" s="126"/>
    </row>
    <row r="29" spans="1:31" s="124" customFormat="1" ht="18" customHeight="1" x14ac:dyDescent="0.45">
      <c r="A29" s="207" t="s">
        <v>10</v>
      </c>
      <c r="B29" s="210" t="s">
        <v>17</v>
      </c>
      <c r="C29" s="211"/>
      <c r="D29" s="211"/>
      <c r="E29" s="211"/>
      <c r="F29" s="212"/>
      <c r="G29" s="88"/>
      <c r="J29" s="216" t="s">
        <v>15</v>
      </c>
      <c r="K29" s="217"/>
      <c r="L29" s="210" t="s">
        <v>16</v>
      </c>
      <c r="M29" s="211"/>
      <c r="N29" s="211"/>
      <c r="O29" s="211"/>
      <c r="P29" s="212"/>
      <c r="Q29" s="125"/>
      <c r="R29" s="126"/>
      <c r="S29" s="122"/>
      <c r="T29" s="122"/>
      <c r="U29" s="122"/>
      <c r="V29" s="125"/>
      <c r="W29" s="125"/>
      <c r="X29" s="126"/>
      <c r="AC29" s="125"/>
      <c r="AD29" s="125"/>
      <c r="AE29" s="126"/>
    </row>
    <row r="30" spans="1:31" s="124" customFormat="1" ht="18" customHeight="1" thickBot="1" x14ac:dyDescent="0.5">
      <c r="A30" s="208"/>
      <c r="B30" s="213"/>
      <c r="C30" s="214"/>
      <c r="D30" s="214"/>
      <c r="E30" s="214"/>
      <c r="F30" s="215"/>
      <c r="G30" s="88"/>
      <c r="J30" s="218"/>
      <c r="K30" s="219"/>
      <c r="L30" s="222"/>
      <c r="M30" s="223"/>
      <c r="N30" s="223"/>
      <c r="O30" s="223"/>
      <c r="P30" s="224"/>
      <c r="Q30" s="125"/>
      <c r="R30" s="126"/>
      <c r="S30" s="122"/>
      <c r="T30" s="122"/>
      <c r="U30" s="122"/>
      <c r="V30" s="125"/>
      <c r="W30" s="125"/>
      <c r="X30" s="126"/>
      <c r="AC30" s="125"/>
      <c r="AD30" s="125"/>
      <c r="AE30" s="126"/>
    </row>
    <row r="31" spans="1:31" s="88" customFormat="1" ht="47.45" customHeight="1" thickBot="1" x14ac:dyDescent="0.5">
      <c r="A31" s="209"/>
      <c r="B31" s="130" t="s">
        <v>14</v>
      </c>
      <c r="C31" s="100" t="s">
        <v>8</v>
      </c>
      <c r="D31" s="101" t="s">
        <v>30</v>
      </c>
      <c r="E31" s="102" t="s">
        <v>31</v>
      </c>
      <c r="F31" s="131" t="s">
        <v>9</v>
      </c>
      <c r="J31" s="220"/>
      <c r="K31" s="221"/>
      <c r="L31" s="130" t="s">
        <v>14</v>
      </c>
      <c r="M31" s="100" t="s">
        <v>8</v>
      </c>
      <c r="N31" s="101" t="s">
        <v>30</v>
      </c>
      <c r="O31" s="102" t="s">
        <v>31</v>
      </c>
      <c r="P31" s="131" t="s">
        <v>9</v>
      </c>
    </row>
    <row r="32" spans="1:31" s="88" customFormat="1" ht="30" customHeight="1" x14ac:dyDescent="0.45">
      <c r="A32" s="106" t="s">
        <v>25</v>
      </c>
      <c r="B32" s="132">
        <f t="shared" ref="B32:B40" si="13">B13+G13+L13+Q13+AA13+V13</f>
        <v>0</v>
      </c>
      <c r="C32" s="133" t="str">
        <f t="shared" ref="C32:C40" si="14">IF(B32,B32/$B$41,"")</f>
        <v/>
      </c>
      <c r="D32" s="134">
        <f t="shared" ref="D32:E40" si="15">D13+I13+N13+S13+AC13+X13</f>
        <v>0</v>
      </c>
      <c r="E32" s="135">
        <f t="shared" si="15"/>
        <v>0</v>
      </c>
      <c r="F32" s="108" t="str">
        <f t="shared" ref="F32:F40" si="16">IF(E32,E32/$E$41,"")</f>
        <v/>
      </c>
      <c r="J32" s="201" t="s">
        <v>3</v>
      </c>
      <c r="K32" s="202"/>
      <c r="L32" s="136">
        <f>B22</f>
        <v>10</v>
      </c>
      <c r="M32" s="133">
        <f t="shared" ref="M32:M37" si="17">IF(L32,L32/$L$38,"")</f>
        <v>1.0298661174047374E-2</v>
      </c>
      <c r="N32" s="137">
        <f>D22</f>
        <v>46491.34</v>
      </c>
      <c r="O32" s="137">
        <f>E22</f>
        <v>56254.53</v>
      </c>
      <c r="P32" s="59">
        <f t="shared" ref="P32:P37" si="18">IF(O32,O32/$O$38,"")</f>
        <v>3.3410040425878078E-2</v>
      </c>
    </row>
    <row r="33" spans="1:33" s="88" customFormat="1" ht="30" customHeight="1" x14ac:dyDescent="0.45">
      <c r="A33" s="110" t="s">
        <v>18</v>
      </c>
      <c r="B33" s="138">
        <f t="shared" si="13"/>
        <v>0</v>
      </c>
      <c r="C33" s="133" t="str">
        <f t="shared" si="14"/>
        <v/>
      </c>
      <c r="D33" s="139">
        <f t="shared" si="15"/>
        <v>0</v>
      </c>
      <c r="E33" s="140">
        <f t="shared" si="15"/>
        <v>0</v>
      </c>
      <c r="F33" s="108" t="str">
        <f t="shared" si="16"/>
        <v/>
      </c>
      <c r="J33" s="203" t="s">
        <v>1</v>
      </c>
      <c r="K33" s="204"/>
      <c r="L33" s="141">
        <f>G22</f>
        <v>689</v>
      </c>
      <c r="M33" s="133">
        <f t="shared" si="17"/>
        <v>0.70957775489186403</v>
      </c>
      <c r="N33" s="142">
        <f>I22</f>
        <v>878056.57499999984</v>
      </c>
      <c r="O33" s="142">
        <f>J22</f>
        <v>1058982.6849999998</v>
      </c>
      <c r="P33" s="59">
        <f t="shared" si="18"/>
        <v>0.62893875953020861</v>
      </c>
    </row>
    <row r="34" spans="1:33" ht="30" customHeight="1" x14ac:dyDescent="0.45">
      <c r="A34" s="110" t="s">
        <v>19</v>
      </c>
      <c r="B34" s="138">
        <f t="shared" si="13"/>
        <v>0</v>
      </c>
      <c r="C34" s="133" t="str">
        <f t="shared" si="14"/>
        <v/>
      </c>
      <c r="D34" s="139">
        <f t="shared" si="15"/>
        <v>0</v>
      </c>
      <c r="E34" s="140">
        <f t="shared" si="15"/>
        <v>0</v>
      </c>
      <c r="F34" s="108" t="str">
        <f t="shared" si="16"/>
        <v/>
      </c>
      <c r="G34" s="88"/>
      <c r="J34" s="203" t="s">
        <v>2</v>
      </c>
      <c r="K34" s="204"/>
      <c r="L34" s="141">
        <f>L22</f>
        <v>103</v>
      </c>
      <c r="M34" s="133">
        <f t="shared" si="17"/>
        <v>0.10607621009268794</v>
      </c>
      <c r="N34" s="142">
        <f>N22</f>
        <v>208849.53219768719</v>
      </c>
      <c r="O34" s="142">
        <f>O22</f>
        <v>254263.20219768718</v>
      </c>
      <c r="P34" s="59">
        <f t="shared" si="18"/>
        <v>0.15100906298991282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</row>
    <row r="35" spans="1:33" ht="30" customHeight="1" x14ac:dyDescent="0.45">
      <c r="A35" s="110" t="s">
        <v>26</v>
      </c>
      <c r="B35" s="138">
        <f t="shared" si="13"/>
        <v>0</v>
      </c>
      <c r="C35" s="133" t="str">
        <f t="shared" si="14"/>
        <v/>
      </c>
      <c r="D35" s="139">
        <f t="shared" si="15"/>
        <v>0</v>
      </c>
      <c r="E35" s="140">
        <f t="shared" si="15"/>
        <v>0</v>
      </c>
      <c r="F35" s="108" t="str">
        <f t="shared" si="16"/>
        <v/>
      </c>
      <c r="G35" s="88"/>
      <c r="J35" s="203" t="s">
        <v>33</v>
      </c>
      <c r="K35" s="204"/>
      <c r="L35" s="141">
        <f>Q22</f>
        <v>0</v>
      </c>
      <c r="M35" s="133" t="str">
        <f t="shared" si="17"/>
        <v/>
      </c>
      <c r="N35" s="142">
        <f>S22</f>
        <v>0</v>
      </c>
      <c r="O35" s="142">
        <f>T22</f>
        <v>0</v>
      </c>
      <c r="P35" s="59" t="str">
        <f t="shared" si="18"/>
        <v/>
      </c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</row>
    <row r="36" spans="1:33" ht="30" customHeight="1" x14ac:dyDescent="0.45">
      <c r="A36" s="110" t="s">
        <v>27</v>
      </c>
      <c r="B36" s="144">
        <f t="shared" si="13"/>
        <v>0</v>
      </c>
      <c r="C36" s="133" t="str">
        <f t="shared" si="14"/>
        <v/>
      </c>
      <c r="D36" s="139">
        <f t="shared" si="15"/>
        <v>0</v>
      </c>
      <c r="E36" s="145">
        <f t="shared" si="15"/>
        <v>0</v>
      </c>
      <c r="F36" s="108" t="str">
        <f t="shared" si="16"/>
        <v/>
      </c>
      <c r="G36" s="88"/>
      <c r="J36" s="203" t="s">
        <v>5</v>
      </c>
      <c r="K36" s="204"/>
      <c r="L36" s="141">
        <f>V22</f>
        <v>169</v>
      </c>
      <c r="M36" s="133">
        <f t="shared" si="17"/>
        <v>0.17404737384140062</v>
      </c>
      <c r="N36" s="142">
        <f>X22</f>
        <v>271081.35000000009</v>
      </c>
      <c r="O36" s="142">
        <f>Y22</f>
        <v>314260.78999999998</v>
      </c>
      <c r="P36" s="59">
        <f t="shared" si="18"/>
        <v>0.18664213705400046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</row>
    <row r="37" spans="1:33" ht="30" customHeight="1" x14ac:dyDescent="0.45">
      <c r="A37" s="116" t="s">
        <v>32</v>
      </c>
      <c r="B37" s="144">
        <f t="shared" si="13"/>
        <v>2</v>
      </c>
      <c r="C37" s="133">
        <f t="shared" si="14"/>
        <v>2.0597322348094747E-3</v>
      </c>
      <c r="D37" s="139">
        <f t="shared" si="15"/>
        <v>153366.29999999999</v>
      </c>
      <c r="E37" s="145">
        <f t="shared" si="15"/>
        <v>185573.22</v>
      </c>
      <c r="F37" s="108">
        <f t="shared" si="16"/>
        <v>0.11021350248878385</v>
      </c>
      <c r="G37" s="88"/>
      <c r="J37" s="203" t="s">
        <v>4</v>
      </c>
      <c r="K37" s="204"/>
      <c r="L37" s="141">
        <f>AA22</f>
        <v>0</v>
      </c>
      <c r="M37" s="133" t="str">
        <f t="shared" si="17"/>
        <v/>
      </c>
      <c r="N37" s="142">
        <f>AC22</f>
        <v>0</v>
      </c>
      <c r="O37" s="142">
        <f>AD22</f>
        <v>0</v>
      </c>
      <c r="P37" s="59" t="str">
        <f t="shared" si="18"/>
        <v/>
      </c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</row>
    <row r="38" spans="1:33" ht="30" customHeight="1" thickBot="1" x14ac:dyDescent="0.5">
      <c r="A38" s="116" t="s">
        <v>28</v>
      </c>
      <c r="B38" s="138">
        <f t="shared" si="13"/>
        <v>77</v>
      </c>
      <c r="C38" s="133">
        <f t="shared" si="14"/>
        <v>7.929969104016478E-2</v>
      </c>
      <c r="D38" s="139">
        <f t="shared" si="15"/>
        <v>99572.449999999983</v>
      </c>
      <c r="E38" s="140">
        <f t="shared" si="15"/>
        <v>120586.07999999997</v>
      </c>
      <c r="F38" s="108">
        <f t="shared" si="16"/>
        <v>7.161709123866411E-2</v>
      </c>
      <c r="G38" s="88"/>
      <c r="J38" s="199" t="s">
        <v>0</v>
      </c>
      <c r="K38" s="200"/>
      <c r="L38" s="146">
        <f>SUM(L32:L37)</f>
        <v>971</v>
      </c>
      <c r="M38" s="17">
        <f>SUM(M32:M37)</f>
        <v>1</v>
      </c>
      <c r="N38" s="147">
        <f>SUM(N32:N37)</f>
        <v>1404478.797197687</v>
      </c>
      <c r="O38" s="86">
        <f>SUM(O32:O37)</f>
        <v>1683761.2071976871</v>
      </c>
      <c r="P38" s="87">
        <f>SUM(P32:P37)</f>
        <v>0.99999999999999989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33" ht="30" customHeight="1" x14ac:dyDescent="0.45">
      <c r="A39" s="148" t="s">
        <v>29</v>
      </c>
      <c r="B39" s="138">
        <f t="shared" si="13"/>
        <v>892</v>
      </c>
      <c r="C39" s="133">
        <f t="shared" si="14"/>
        <v>0.91864057672502575</v>
      </c>
      <c r="D39" s="139">
        <f t="shared" si="15"/>
        <v>1151540.0471976872</v>
      </c>
      <c r="E39" s="140">
        <f t="shared" si="15"/>
        <v>1377601.9071976871</v>
      </c>
      <c r="F39" s="108">
        <f t="shared" si="16"/>
        <v>0.81816940627255197</v>
      </c>
      <c r="G39" s="88"/>
      <c r="H39" s="89"/>
      <c r="I39" s="149"/>
      <c r="J39" s="88"/>
      <c r="K39" s="88"/>
      <c r="L39" s="88"/>
      <c r="M39" s="88"/>
      <c r="N39" s="89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</row>
    <row r="40" spans="1:33" s="129" customFormat="1" ht="30" customHeight="1" x14ac:dyDescent="0.45">
      <c r="A40" s="117" t="s">
        <v>40</v>
      </c>
      <c r="B40" s="138">
        <f t="shared" si="13"/>
        <v>0</v>
      </c>
      <c r="C40" s="133" t="str">
        <f t="shared" si="14"/>
        <v/>
      </c>
      <c r="D40" s="139">
        <f t="shared" si="15"/>
        <v>0</v>
      </c>
      <c r="E40" s="140">
        <f t="shared" si="15"/>
        <v>0</v>
      </c>
      <c r="F40" s="108" t="str">
        <f t="shared" si="16"/>
        <v/>
      </c>
      <c r="G40" s="128"/>
      <c r="H40" s="128"/>
      <c r="I40" s="125"/>
      <c r="J40" s="125"/>
      <c r="K40" s="125"/>
      <c r="L40" s="126"/>
      <c r="M40" s="127"/>
      <c r="N40" s="122"/>
      <c r="O40" s="122"/>
      <c r="P40" s="125"/>
      <c r="Q40" s="125"/>
      <c r="R40" s="126"/>
      <c r="S40" s="122"/>
      <c r="T40" s="122"/>
      <c r="U40" s="122"/>
      <c r="V40" s="125"/>
      <c r="W40" s="125"/>
      <c r="X40" s="126"/>
      <c r="Y40" s="124"/>
      <c r="Z40" s="124"/>
      <c r="AA40" s="124"/>
      <c r="AB40" s="124"/>
      <c r="AC40" s="125"/>
      <c r="AD40" s="125"/>
      <c r="AE40" s="126"/>
    </row>
    <row r="41" spans="1:33" s="129" customFormat="1" ht="30" customHeight="1" thickBot="1" x14ac:dyDescent="0.5">
      <c r="A41" s="150" t="s">
        <v>0</v>
      </c>
      <c r="B41" s="119">
        <f>SUM(B32:B40)</f>
        <v>971</v>
      </c>
      <c r="C41" s="17">
        <f>SUM(C32:C40)</f>
        <v>1</v>
      </c>
      <c r="D41" s="120">
        <f>SUM(D32:D40)</f>
        <v>1404478.7971976872</v>
      </c>
      <c r="E41" s="120">
        <f>SUM(E32:E40)</f>
        <v>1683761.2071976871</v>
      </c>
      <c r="F41" s="121">
        <f>SUM(F32:F40)</f>
        <v>1</v>
      </c>
      <c r="G41" s="88"/>
      <c r="H41" s="89"/>
      <c r="I41" s="88"/>
      <c r="J41" s="88"/>
      <c r="K41" s="88"/>
      <c r="L41" s="88"/>
      <c r="M41" s="88"/>
      <c r="N41" s="89"/>
      <c r="O41" s="88"/>
      <c r="P41" s="88"/>
      <c r="Q41" s="88"/>
      <c r="R41" s="88"/>
      <c r="S41" s="88"/>
      <c r="T41" s="88"/>
      <c r="U41" s="88"/>
      <c r="V41" s="125"/>
      <c r="W41" s="125"/>
      <c r="X41" s="126"/>
      <c r="Y41" s="124"/>
      <c r="Z41" s="124"/>
      <c r="AA41" s="124"/>
      <c r="AB41" s="124"/>
      <c r="AC41" s="125"/>
      <c r="AD41" s="125"/>
      <c r="AE41" s="126"/>
    </row>
    <row r="42" spans="1:33" ht="36" customHeight="1" x14ac:dyDescent="0.45">
      <c r="A42" s="126"/>
      <c r="B42" s="126"/>
      <c r="C42" s="126"/>
      <c r="D42" s="126"/>
      <c r="E42" s="126"/>
      <c r="F42" s="126"/>
      <c r="G42" s="88"/>
      <c r="H42" s="89"/>
      <c r="I42" s="88"/>
      <c r="J42" s="88"/>
      <c r="K42" s="88"/>
      <c r="L42" s="88"/>
      <c r="M42" s="88"/>
      <c r="N42" s="89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3" s="88" customFormat="1" ht="23.25" customHeight="1" x14ac:dyDescent="0.45">
      <c r="B43" s="89"/>
      <c r="H43" s="89"/>
      <c r="N43" s="89"/>
    </row>
    <row r="44" spans="1:33" s="88" customFormat="1" x14ac:dyDescent="0.45">
      <c r="B44" s="89"/>
      <c r="H44" s="89"/>
      <c r="N44" s="89"/>
    </row>
    <row r="45" spans="1:33" s="88" customFormat="1" x14ac:dyDescent="0.45">
      <c r="B45" s="89"/>
      <c r="H45" s="89"/>
      <c r="N45" s="89"/>
    </row>
    <row r="46" spans="1:33" s="88" customFormat="1" x14ac:dyDescent="0.45">
      <c r="B46" s="89"/>
      <c r="H46" s="89"/>
      <c r="N46" s="89"/>
    </row>
    <row r="47" spans="1:33" s="88" customFormat="1" x14ac:dyDescent="0.45">
      <c r="B47" s="89"/>
      <c r="H47" s="89"/>
      <c r="N47" s="89"/>
    </row>
    <row r="48" spans="1:33" s="88" customFormat="1" x14ac:dyDescent="0.45">
      <c r="B48" s="89"/>
      <c r="H48" s="89"/>
      <c r="N48" s="89"/>
    </row>
    <row r="49" spans="2:14" s="88" customFormat="1" x14ac:dyDescent="0.45">
      <c r="B49" s="89"/>
      <c r="H49" s="89"/>
      <c r="N49" s="89"/>
    </row>
    <row r="50" spans="2:14" s="88" customFormat="1" x14ac:dyDescent="0.45">
      <c r="B50" s="89"/>
      <c r="H50" s="89"/>
      <c r="N50" s="89"/>
    </row>
    <row r="51" spans="2:14" s="88" customFormat="1" x14ac:dyDescent="0.45">
      <c r="B51" s="89"/>
      <c r="H51" s="89"/>
      <c r="N51" s="89"/>
    </row>
    <row r="52" spans="2:14" s="88" customFormat="1" x14ac:dyDescent="0.45">
      <c r="B52" s="89"/>
      <c r="H52" s="89"/>
      <c r="N52" s="89"/>
    </row>
    <row r="53" spans="2:14" s="88" customFormat="1" x14ac:dyDescent="0.45">
      <c r="B53" s="89"/>
      <c r="H53" s="89"/>
      <c r="N53" s="89"/>
    </row>
    <row r="54" spans="2:14" s="88" customFormat="1" x14ac:dyDescent="0.45">
      <c r="B54" s="89"/>
      <c r="H54" s="89"/>
      <c r="N54" s="89"/>
    </row>
    <row r="55" spans="2:14" s="88" customFormat="1" x14ac:dyDescent="0.45">
      <c r="B55" s="89"/>
      <c r="H55" s="89"/>
      <c r="N55" s="89"/>
    </row>
    <row r="56" spans="2:14" s="88" customFormat="1" x14ac:dyDescent="0.45">
      <c r="B56" s="89"/>
      <c r="H56" s="89"/>
      <c r="N56" s="89"/>
    </row>
    <row r="57" spans="2:14" s="88" customFormat="1" x14ac:dyDescent="0.45">
      <c r="B57" s="89"/>
      <c r="H57" s="89"/>
      <c r="N57" s="89"/>
    </row>
    <row r="58" spans="2:14" s="88" customFormat="1" x14ac:dyDescent="0.45">
      <c r="B58" s="89"/>
      <c r="H58" s="89"/>
      <c r="N58" s="89"/>
    </row>
    <row r="59" spans="2:14" s="88" customFormat="1" x14ac:dyDescent="0.45">
      <c r="B59" s="89"/>
      <c r="H59" s="89"/>
      <c r="N59" s="89"/>
    </row>
    <row r="60" spans="2:14" s="88" customFormat="1" x14ac:dyDescent="0.45">
      <c r="B60" s="89"/>
      <c r="H60" s="89"/>
      <c r="N60" s="89"/>
    </row>
    <row r="61" spans="2:14" s="88" customFormat="1" x14ac:dyDescent="0.45">
      <c r="B61" s="89"/>
      <c r="H61" s="89"/>
      <c r="N61" s="89"/>
    </row>
    <row r="62" spans="2:14" s="88" customFormat="1" x14ac:dyDescent="0.45">
      <c r="B62" s="89"/>
      <c r="H62" s="89"/>
      <c r="N62" s="89"/>
    </row>
    <row r="63" spans="2:14" s="88" customFormat="1" x14ac:dyDescent="0.45">
      <c r="B63" s="89"/>
      <c r="H63" s="89"/>
      <c r="N63" s="89"/>
    </row>
    <row r="64" spans="2:14" s="88" customFormat="1" x14ac:dyDescent="0.45">
      <c r="B64" s="89"/>
      <c r="H64" s="89"/>
      <c r="N64" s="89"/>
    </row>
    <row r="65" spans="2:14" s="88" customFormat="1" x14ac:dyDescent="0.45">
      <c r="B65" s="89"/>
      <c r="H65" s="89"/>
      <c r="N65" s="89"/>
    </row>
    <row r="66" spans="2:14" s="88" customFormat="1" x14ac:dyDescent="0.45">
      <c r="B66" s="89"/>
      <c r="H66" s="89"/>
      <c r="N66" s="89"/>
    </row>
    <row r="67" spans="2:14" s="88" customFormat="1" x14ac:dyDescent="0.45">
      <c r="B67" s="89"/>
      <c r="H67" s="89"/>
      <c r="N67" s="89"/>
    </row>
    <row r="68" spans="2:14" s="88" customFormat="1" x14ac:dyDescent="0.45">
      <c r="B68" s="89"/>
      <c r="H68" s="89"/>
      <c r="N68" s="89"/>
    </row>
    <row r="69" spans="2:14" s="88" customFormat="1" x14ac:dyDescent="0.45">
      <c r="B69" s="89"/>
      <c r="H69" s="89"/>
      <c r="N69" s="89"/>
    </row>
    <row r="70" spans="2:14" s="88" customFormat="1" x14ac:dyDescent="0.45">
      <c r="B70" s="89"/>
      <c r="H70" s="89"/>
      <c r="N70" s="89"/>
    </row>
    <row r="71" spans="2:14" s="88" customFormat="1" x14ac:dyDescent="0.45">
      <c r="B71" s="89"/>
      <c r="H71" s="89"/>
      <c r="N71" s="89"/>
    </row>
    <row r="72" spans="2:14" s="88" customFormat="1" x14ac:dyDescent="0.45">
      <c r="B72" s="89"/>
      <c r="H72" s="89"/>
      <c r="N72" s="89"/>
    </row>
    <row r="73" spans="2:14" s="88" customFormat="1" x14ac:dyDescent="0.45">
      <c r="B73" s="89"/>
      <c r="H73" s="89"/>
      <c r="N73" s="89"/>
    </row>
    <row r="74" spans="2:14" s="88" customFormat="1" x14ac:dyDescent="0.45">
      <c r="B74" s="89"/>
      <c r="H74" s="89"/>
      <c r="N74" s="89"/>
    </row>
    <row r="75" spans="2:14" s="88" customFormat="1" x14ac:dyDescent="0.45">
      <c r="B75" s="89"/>
      <c r="H75" s="89"/>
      <c r="N75" s="89"/>
    </row>
    <row r="76" spans="2:14" s="88" customFormat="1" x14ac:dyDescent="0.45">
      <c r="B76" s="89"/>
      <c r="H76" s="89"/>
      <c r="N76" s="89"/>
    </row>
    <row r="77" spans="2:14" s="88" customFormat="1" x14ac:dyDescent="0.45">
      <c r="B77" s="89"/>
      <c r="H77" s="89"/>
      <c r="N77" s="89"/>
    </row>
    <row r="78" spans="2:14" s="88" customFormat="1" x14ac:dyDescent="0.45">
      <c r="B78" s="89"/>
      <c r="H78" s="89"/>
      <c r="N78" s="89"/>
    </row>
    <row r="79" spans="2:14" s="88" customFormat="1" x14ac:dyDescent="0.45">
      <c r="B79" s="89"/>
      <c r="H79" s="89"/>
      <c r="N79" s="89"/>
    </row>
    <row r="80" spans="2:14" s="88" customFormat="1" x14ac:dyDescent="0.45">
      <c r="B80" s="89"/>
      <c r="H80" s="89"/>
      <c r="N80" s="89"/>
    </row>
    <row r="81" spans="2:14" s="88" customFormat="1" x14ac:dyDescent="0.45">
      <c r="B81" s="89"/>
      <c r="H81" s="89"/>
      <c r="N81" s="89"/>
    </row>
    <row r="82" spans="2:14" s="88" customFormat="1" x14ac:dyDescent="0.45">
      <c r="B82" s="89"/>
      <c r="H82" s="89"/>
      <c r="N82" s="89"/>
    </row>
    <row r="83" spans="2:14" s="88" customFormat="1" x14ac:dyDescent="0.45">
      <c r="B83" s="89"/>
      <c r="H83" s="89"/>
      <c r="N83" s="89"/>
    </row>
    <row r="84" spans="2:14" s="88" customFormat="1" x14ac:dyDescent="0.45">
      <c r="B84" s="89"/>
      <c r="H84" s="89"/>
      <c r="N84" s="89"/>
    </row>
    <row r="85" spans="2:14" s="88" customFormat="1" x14ac:dyDescent="0.45">
      <c r="B85" s="89"/>
      <c r="H85" s="89"/>
      <c r="N85" s="89"/>
    </row>
    <row r="86" spans="2:14" s="88" customFormat="1" x14ac:dyDescent="0.45">
      <c r="B86" s="89"/>
      <c r="H86" s="89"/>
      <c r="N86" s="89"/>
    </row>
    <row r="87" spans="2:14" s="88" customFormat="1" x14ac:dyDescent="0.45">
      <c r="B87" s="89"/>
      <c r="H87" s="89"/>
      <c r="N87" s="89"/>
    </row>
    <row r="88" spans="2:14" s="88" customFormat="1" x14ac:dyDescent="0.45">
      <c r="B88" s="89"/>
      <c r="H88" s="89"/>
      <c r="N88" s="89"/>
    </row>
    <row r="89" spans="2:14" s="88" customFormat="1" x14ac:dyDescent="0.45">
      <c r="B89" s="89"/>
      <c r="H89" s="89"/>
      <c r="N89" s="89"/>
    </row>
    <row r="90" spans="2:14" s="88" customFormat="1" x14ac:dyDescent="0.45">
      <c r="B90" s="89"/>
      <c r="H90" s="89"/>
      <c r="N90" s="89"/>
    </row>
    <row r="91" spans="2:14" s="88" customFormat="1" x14ac:dyDescent="0.45">
      <c r="B91" s="89"/>
      <c r="H91" s="89"/>
      <c r="N91" s="89"/>
    </row>
    <row r="92" spans="2:14" s="88" customFormat="1" x14ac:dyDescent="0.45">
      <c r="B92" s="89"/>
      <c r="H92" s="89"/>
      <c r="N92" s="89"/>
    </row>
    <row r="93" spans="2:14" s="88" customFormat="1" x14ac:dyDescent="0.45">
      <c r="B93" s="89"/>
      <c r="H93" s="89"/>
      <c r="N93" s="89"/>
    </row>
    <row r="94" spans="2:14" s="88" customFormat="1" x14ac:dyDescent="0.45">
      <c r="B94" s="89"/>
      <c r="H94" s="89"/>
      <c r="N94" s="89"/>
    </row>
    <row r="95" spans="2:14" s="88" customFormat="1" x14ac:dyDescent="0.45">
      <c r="B95" s="89"/>
      <c r="H95" s="89"/>
      <c r="N95" s="89"/>
    </row>
    <row r="96" spans="2:14" s="88" customFormat="1" x14ac:dyDescent="0.45">
      <c r="B96" s="89"/>
      <c r="H96" s="89"/>
      <c r="N96" s="89"/>
    </row>
    <row r="97" spans="2:21" s="88" customFormat="1" x14ac:dyDescent="0.45">
      <c r="B97" s="89"/>
      <c r="H97" s="89"/>
      <c r="N97" s="89"/>
    </row>
    <row r="98" spans="2:21" s="88" customFormat="1" x14ac:dyDescent="0.45">
      <c r="B98" s="89"/>
      <c r="H98" s="89"/>
      <c r="N98" s="89"/>
    </row>
    <row r="99" spans="2:21" s="88" customFormat="1" x14ac:dyDescent="0.45">
      <c r="B99" s="89"/>
      <c r="H99" s="89"/>
      <c r="N99" s="89"/>
    </row>
    <row r="100" spans="2:21" s="88" customFormat="1" x14ac:dyDescent="0.45">
      <c r="B100" s="89"/>
      <c r="H100" s="89"/>
      <c r="N100" s="89"/>
    </row>
    <row r="101" spans="2:21" s="88" customFormat="1" x14ac:dyDescent="0.45">
      <c r="B101" s="89"/>
      <c r="G101" s="90"/>
      <c r="H101" s="143"/>
      <c r="I101" s="90"/>
      <c r="J101" s="90"/>
      <c r="K101" s="90"/>
      <c r="L101" s="90"/>
      <c r="M101" s="90"/>
      <c r="N101" s="143"/>
      <c r="O101" s="90"/>
      <c r="P101" s="90"/>
      <c r="Q101" s="90"/>
      <c r="R101" s="90"/>
      <c r="S101" s="90"/>
      <c r="T101" s="90"/>
      <c r="U101" s="90"/>
    </row>
    <row r="102" spans="2:21" s="88" customFormat="1" x14ac:dyDescent="0.45">
      <c r="B102" s="89"/>
      <c r="G102" s="90"/>
      <c r="H102" s="143"/>
      <c r="I102" s="90"/>
      <c r="J102" s="90"/>
      <c r="K102" s="90"/>
      <c r="L102" s="90"/>
      <c r="M102" s="90"/>
      <c r="N102" s="143"/>
      <c r="O102" s="90"/>
      <c r="P102" s="90"/>
      <c r="Q102" s="90"/>
      <c r="R102" s="90"/>
      <c r="S102" s="90"/>
      <c r="T102" s="90"/>
      <c r="U102" s="90"/>
    </row>
    <row r="103" spans="2:21" s="88" customFormat="1" x14ac:dyDescent="0.45">
      <c r="B103" s="89"/>
      <c r="F103" s="90"/>
      <c r="G103" s="90"/>
      <c r="H103" s="143"/>
      <c r="I103" s="90"/>
      <c r="J103" s="90"/>
      <c r="K103" s="90"/>
      <c r="L103" s="90"/>
      <c r="M103" s="90"/>
      <c r="N103" s="143"/>
      <c r="O103" s="90"/>
      <c r="P103" s="90"/>
      <c r="Q103" s="90"/>
      <c r="R103" s="90"/>
      <c r="S103" s="90"/>
      <c r="T103" s="90"/>
      <c r="U103" s="90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55118110236220474" header="0.31496062992125984" footer="0.31496062992125984"/>
  <pageSetup paperSize="8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G103"/>
  <sheetViews>
    <sheetView showZeros="0" zoomScale="85" zoomScaleNormal="85" workbookViewId="0">
      <selection activeCell="B8" sqref="B8"/>
    </sheetView>
  </sheetViews>
  <sheetFormatPr baseColWidth="10" defaultColWidth="9.1328125" defaultRowHeight="14.25" x14ac:dyDescent="0.45"/>
  <cols>
    <col min="1" max="1" width="30.46484375" style="27" customWidth="1"/>
    <col min="2" max="2" width="11.1328125" style="62" customWidth="1"/>
    <col min="3" max="3" width="10.53125" style="27" customWidth="1"/>
    <col min="4" max="4" width="19.1328125" style="27" customWidth="1"/>
    <col min="5" max="5" width="19.796875" style="27" customWidth="1"/>
    <col min="6" max="6" width="11.46484375" style="27" customWidth="1"/>
    <col min="7" max="7" width="9.19921875" style="27" customWidth="1"/>
    <col min="8" max="8" width="10.86328125" style="62" customWidth="1"/>
    <col min="9" max="9" width="17.33203125" style="27" customWidth="1"/>
    <col min="10" max="10" width="20" style="27" customWidth="1"/>
    <col min="11" max="11" width="11.46484375" style="27" customWidth="1"/>
    <col min="12" max="12" width="11.53125" style="27" customWidth="1"/>
    <col min="13" max="13" width="10.53125" style="27" customWidth="1"/>
    <col min="14" max="14" width="20.1328125" style="62" customWidth="1"/>
    <col min="15" max="15" width="19.53125" style="27" customWidth="1"/>
    <col min="16" max="16" width="11.46484375" style="27" customWidth="1"/>
    <col min="17" max="17" width="9.1328125" style="27" customWidth="1"/>
    <col min="18" max="18" width="11" style="27" customWidth="1"/>
    <col min="19" max="19" width="18.86328125" style="27" customWidth="1"/>
    <col min="20" max="20" width="19.53125" style="27" customWidth="1"/>
    <col min="21" max="21" width="11.1328125" style="27" customWidth="1"/>
    <col min="22" max="22" width="9" style="27" customWidth="1"/>
    <col min="23" max="23" width="10" style="27" customWidth="1"/>
    <col min="24" max="24" width="19" style="27" customWidth="1"/>
    <col min="25" max="25" width="15.46484375" style="27" customWidth="1"/>
    <col min="26" max="26" width="9.53125" style="27" customWidth="1"/>
    <col min="27" max="27" width="9.1328125" style="27" customWidth="1"/>
    <col min="28" max="28" width="10.86328125" style="27" customWidth="1"/>
    <col min="29" max="29" width="18.1328125" style="27" customWidth="1"/>
    <col min="30" max="30" width="18.86328125" style="27" customWidth="1"/>
    <col min="31" max="31" width="10.86328125" style="27" customWidth="1"/>
    <col min="32" max="16384" width="9.1328125" style="27"/>
  </cols>
  <sheetData>
    <row r="1" spans="1:31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45">
      <c r="B4" s="26"/>
      <c r="H4" s="26"/>
      <c r="N4" s="26"/>
    </row>
    <row r="5" spans="1:31" s="25" customFormat="1" ht="30.75" customHeight="1" x14ac:dyDescent="0.45">
      <c r="A5" s="28" t="s">
        <v>35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265" t="s">
        <v>6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7"/>
    </row>
    <row r="11" spans="1:31" ht="30" customHeight="1" thickBot="1" x14ac:dyDescent="0.5">
      <c r="A11" s="268" t="s">
        <v>10</v>
      </c>
      <c r="B11" s="178" t="s">
        <v>3</v>
      </c>
      <c r="C11" s="179"/>
      <c r="D11" s="179"/>
      <c r="E11" s="179"/>
      <c r="F11" s="180"/>
      <c r="G11" s="181" t="s">
        <v>1</v>
      </c>
      <c r="H11" s="182"/>
      <c r="I11" s="182"/>
      <c r="J11" s="182"/>
      <c r="K11" s="183"/>
      <c r="L11" s="154" t="s">
        <v>2</v>
      </c>
      <c r="M11" s="155"/>
      <c r="N11" s="155"/>
      <c r="O11" s="155"/>
      <c r="P11" s="155"/>
      <c r="Q11" s="184" t="s">
        <v>33</v>
      </c>
      <c r="R11" s="185"/>
      <c r="S11" s="185"/>
      <c r="T11" s="185"/>
      <c r="U11" s="186"/>
      <c r="V11" s="187" t="s">
        <v>4</v>
      </c>
      <c r="W11" s="188"/>
      <c r="X11" s="188"/>
      <c r="Y11" s="188"/>
      <c r="Z11" s="189"/>
      <c r="AA11" s="190" t="s">
        <v>5</v>
      </c>
      <c r="AB11" s="191"/>
      <c r="AC11" s="191"/>
      <c r="AD11" s="191"/>
      <c r="AE11" s="192"/>
    </row>
    <row r="12" spans="1:31" ht="39" customHeight="1" thickBot="1" x14ac:dyDescent="0.5">
      <c r="A12" s="26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9" t="e">
        <f>'CONTRACTACIO 1r TR 2019'!B13+'CONTRACTACIO 2n TR 2019'!B13+'CONTRACTACIO 3r TR 2019'!B13+#REF!</f>
        <v>#REF!</v>
      </c>
      <c r="C13" s="20" t="e">
        <f t="shared" ref="C13:C21" si="0">IF(B13,B13/$B$22,"")</f>
        <v>#REF!</v>
      </c>
      <c r="D13" s="10" t="e">
        <f>'CONTRACTACIO 1r TR 2019'!D13+'CONTRACTACIO 2n TR 2019'!D13+'CONTRACTACIO 3r TR 2019'!D13+#REF!</f>
        <v>#REF!</v>
      </c>
      <c r="E13" s="10" t="e">
        <f>'CONTRACTACIO 1r TR 2019'!E13+'CONTRACTACIO 2n TR 2019'!E13+'CONTRACTACIO 3r TR 2019'!E13+#REF!</f>
        <v>#REF!</v>
      </c>
      <c r="F13" s="21" t="e">
        <f t="shared" ref="F13:F21" si="1">IF(E13,E13/$E$22,"")</f>
        <v>#REF!</v>
      </c>
      <c r="G13" s="9" t="e">
        <f>'CONTRACTACIO 1r TR 2019'!G13+'CONTRACTACIO 2n TR 2019'!G13+'CONTRACTACIO 3r TR 2019'!G13+#REF!</f>
        <v>#REF!</v>
      </c>
      <c r="H13" s="20" t="e">
        <f t="shared" ref="H13:H21" si="2">IF(G13,G13/$G$22,"")</f>
        <v>#REF!</v>
      </c>
      <c r="I13" s="10" t="e">
        <f>'CONTRACTACIO 1r TR 2019'!I13+'CONTRACTACIO 2n TR 2019'!I13+'CONTRACTACIO 3r TR 2019'!I13+#REF!</f>
        <v>#REF!</v>
      </c>
      <c r="J13" s="10" t="e">
        <f>'CONTRACTACIO 1r TR 2019'!J13+'CONTRACTACIO 2n TR 2019'!J13+'CONTRACTACIO 3r TR 2019'!J13+#REF!</f>
        <v>#REF!</v>
      </c>
      <c r="K13" s="21" t="e">
        <f t="shared" ref="K13:K21" si="3">IF(J13,J13/$J$22,"")</f>
        <v>#REF!</v>
      </c>
      <c r="L13" s="9" t="e">
        <f>'CONTRACTACIO 1r TR 2019'!L13+'CONTRACTACIO 2n TR 2019'!L13+'CONTRACTACIO 3r TR 2019'!L13+#REF!</f>
        <v>#REF!</v>
      </c>
      <c r="M13" s="20" t="e">
        <f t="shared" ref="M13:M21" si="4">IF(L13,L13/$L$22,"")</f>
        <v>#REF!</v>
      </c>
      <c r="N13" s="10" t="e">
        <f>'CONTRACTACIO 1r TR 2019'!N13+'CONTRACTACIO 2n TR 2019'!N13+'CONTRACTACIO 3r TR 2019'!N13+#REF!</f>
        <v>#REF!</v>
      </c>
      <c r="O13" s="10" t="e">
        <f>'CONTRACTACIO 1r TR 2019'!O13+'CONTRACTACIO 2n TR 2019'!O13+'CONTRACTACIO 3r TR 2019'!O13+#REF!</f>
        <v>#REF!</v>
      </c>
      <c r="P13" s="21" t="e">
        <f t="shared" ref="P13:P21" si="5">IF(O13,O13/$O$22,"")</f>
        <v>#REF!</v>
      </c>
      <c r="Q13" s="9" t="e">
        <f>'CONTRACTACIO 1r TR 2019'!Q13+'CONTRACTACIO 2n TR 2019'!Q13+'CONTRACTACIO 3r TR 2019'!Q13+#REF!</f>
        <v>#REF!</v>
      </c>
      <c r="R13" s="20" t="e">
        <f t="shared" ref="R13:R21" si="6">IF(Q13,Q13/$Q$22,"")</f>
        <v>#REF!</v>
      </c>
      <c r="S13" s="10" t="e">
        <f>'CONTRACTACIO 1r TR 2019'!S13+'CONTRACTACIO 2n TR 2019'!S13+'CONTRACTACIO 3r TR 2019'!S13+#REF!</f>
        <v>#REF!</v>
      </c>
      <c r="T13" s="10" t="e">
        <f>'CONTRACTACIO 1r TR 2019'!T13+'CONTRACTACIO 2n TR 2019'!T13+'CONTRACTACIO 3r TR 2019'!T13+#REF!</f>
        <v>#REF!</v>
      </c>
      <c r="U13" s="21" t="e">
        <f t="shared" ref="U13:U21" si="7">IF(T13,T13/$T$22,"")</f>
        <v>#REF!</v>
      </c>
      <c r="V13" s="9" t="e">
        <f>'CONTRACTACIO 1r TR 2019'!AA13+'CONTRACTACIO 2n TR 2019'!AA13+'CONTRACTACIO 3r TR 2019'!AA13+#REF!</f>
        <v>#REF!</v>
      </c>
      <c r="W13" s="20" t="e">
        <f t="shared" ref="W13:W21" si="8">IF(V13,V13/$V$22,"")</f>
        <v>#REF!</v>
      </c>
      <c r="X13" s="10" t="e">
        <f>'CONTRACTACIO 1r TR 2019'!AC13+'CONTRACTACIO 2n TR 2019'!AC13+'CONTRACTACIO 3r TR 2019'!AC13+#REF!</f>
        <v>#REF!</v>
      </c>
      <c r="Y13" s="10" t="e">
        <f>'CONTRACTACIO 1r TR 2019'!AD13+'CONTRACTACIO 2n TR 2019'!AD13+'CONTRACTACIO 3r TR 2019'!AD13+#REF!</f>
        <v>#REF!</v>
      </c>
      <c r="Z13" s="21" t="e">
        <f t="shared" ref="Z13:Z21" si="9">IF(Y13,Y13/$Y$22,"")</f>
        <v>#REF!</v>
      </c>
      <c r="AA13" s="9" t="e">
        <f>'CONTRACTACIO 1r TR 2019'!V13+'CONTRACTACIO 2n TR 2019'!V13+'CONTRACTACIO 3r TR 2019'!V13+#REF!</f>
        <v>#REF!</v>
      </c>
      <c r="AB13" s="20" t="e">
        <f t="shared" ref="AB13:AB21" si="10">IF(AA13,AA13/$AA$22,"")</f>
        <v>#REF!</v>
      </c>
      <c r="AC13" s="10" t="e">
        <f>'CONTRACTACIO 1r TR 2019'!X13+'CONTRACTACIO 2n TR 2019'!X13+'CONTRACTACIO 3r TR 2019'!X13+#REF!</f>
        <v>#REF!</v>
      </c>
      <c r="AD13" s="10" t="e">
        <f>'CONTRACTACIO 1r TR 2019'!Y13+'CONTRACTACIO 2n TR 2019'!Y13+'CONTRACTACIO 3r TR 2019'!Y13+#REF!</f>
        <v>#REF!</v>
      </c>
      <c r="AE13" s="21" t="e">
        <f t="shared" ref="AE13:AE21" si="11">IF(AD13,AD13/$AD$22,"")</f>
        <v>#REF!</v>
      </c>
    </row>
    <row r="14" spans="1:31" s="42" customFormat="1" ht="36" customHeight="1" x14ac:dyDescent="0.45">
      <c r="A14" s="43" t="s">
        <v>18</v>
      </c>
      <c r="B14" s="9" t="e">
        <f>'CONTRACTACIO 1r TR 2019'!B14+'CONTRACTACIO 2n TR 2019'!B14+'CONTRACTACIO 3r TR 2019'!B14+#REF!</f>
        <v>#REF!</v>
      </c>
      <c r="C14" s="20" t="e">
        <f t="shared" si="0"/>
        <v>#REF!</v>
      </c>
      <c r="D14" s="13" t="e">
        <f>'CONTRACTACIO 1r TR 2019'!D14+'CONTRACTACIO 2n TR 2019'!D14+'CONTRACTACIO 3r TR 2019'!D14+#REF!</f>
        <v>#REF!</v>
      </c>
      <c r="E14" s="13" t="e">
        <f>'CONTRACTACIO 1r TR 2019'!E14+'CONTRACTACIO 2n TR 2019'!E14+'CONTRACTACIO 3r TR 2019'!E14+#REF!</f>
        <v>#REF!</v>
      </c>
      <c r="F14" s="21" t="e">
        <f t="shared" si="1"/>
        <v>#REF!</v>
      </c>
      <c r="G14" s="9" t="e">
        <f>'CONTRACTACIO 1r TR 2019'!G14+'CONTRACTACIO 2n TR 2019'!G14+'CONTRACTACIO 3r TR 2019'!G14+#REF!</f>
        <v>#REF!</v>
      </c>
      <c r="H14" s="20" t="e">
        <f t="shared" si="2"/>
        <v>#REF!</v>
      </c>
      <c r="I14" s="13" t="e">
        <f>'CONTRACTACIO 1r TR 2019'!I14+'CONTRACTACIO 2n TR 2019'!I14+'CONTRACTACIO 3r TR 2019'!I14+#REF!</f>
        <v>#REF!</v>
      </c>
      <c r="J14" s="13" t="e">
        <f>'CONTRACTACIO 1r TR 2019'!J14+'CONTRACTACIO 2n TR 2019'!J14+'CONTRACTACIO 3r TR 2019'!J14+#REF!</f>
        <v>#REF!</v>
      </c>
      <c r="K14" s="21" t="e">
        <f t="shared" si="3"/>
        <v>#REF!</v>
      </c>
      <c r="L14" s="9" t="e">
        <f>'CONTRACTACIO 1r TR 2019'!L14+'CONTRACTACIO 2n TR 2019'!L14+'CONTRACTACIO 3r TR 2019'!L14+#REF!</f>
        <v>#REF!</v>
      </c>
      <c r="M14" s="20" t="e">
        <f t="shared" si="4"/>
        <v>#REF!</v>
      </c>
      <c r="N14" s="13" t="e">
        <f>'CONTRACTACIO 1r TR 2019'!N14+'CONTRACTACIO 2n TR 2019'!N14+'CONTRACTACIO 3r TR 2019'!N14+#REF!</f>
        <v>#REF!</v>
      </c>
      <c r="O14" s="13" t="e">
        <f>'CONTRACTACIO 1r TR 2019'!O14+'CONTRACTACIO 2n TR 2019'!O14+'CONTRACTACIO 3r TR 2019'!O14+#REF!</f>
        <v>#REF!</v>
      </c>
      <c r="P14" s="21" t="e">
        <f t="shared" si="5"/>
        <v>#REF!</v>
      </c>
      <c r="Q14" s="9" t="e">
        <f>'CONTRACTACIO 1r TR 2019'!Q14+'CONTRACTACIO 2n TR 2019'!Q14+'CONTRACTACIO 3r TR 2019'!Q14+#REF!</f>
        <v>#REF!</v>
      </c>
      <c r="R14" s="20" t="e">
        <f t="shared" si="6"/>
        <v>#REF!</v>
      </c>
      <c r="S14" s="13" t="e">
        <f>'CONTRACTACIO 1r TR 2019'!S14+'CONTRACTACIO 2n TR 2019'!S14+'CONTRACTACIO 3r TR 2019'!S14+#REF!</f>
        <v>#REF!</v>
      </c>
      <c r="T14" s="13" t="e">
        <f>'CONTRACTACIO 1r TR 2019'!T14+'CONTRACTACIO 2n TR 2019'!T14+'CONTRACTACIO 3r TR 2019'!T14+#REF!</f>
        <v>#REF!</v>
      </c>
      <c r="U14" s="21" t="e">
        <f t="shared" si="7"/>
        <v>#REF!</v>
      </c>
      <c r="V14" s="9" t="e">
        <f>'CONTRACTACIO 1r TR 2019'!AA14+'CONTRACTACIO 2n TR 2019'!AA14+'CONTRACTACIO 3r TR 2019'!AA14+#REF!</f>
        <v>#REF!</v>
      </c>
      <c r="W14" s="20" t="e">
        <f t="shared" si="8"/>
        <v>#REF!</v>
      </c>
      <c r="X14" s="13" t="e">
        <f>'CONTRACTACIO 1r TR 2019'!AC14+'CONTRACTACIO 2n TR 2019'!AC14+'CONTRACTACIO 3r TR 2019'!AC14+#REF!</f>
        <v>#REF!</v>
      </c>
      <c r="Y14" s="13" t="e">
        <f>'CONTRACTACIO 1r TR 2019'!AD14+'CONTRACTACIO 2n TR 2019'!AD14+'CONTRACTACIO 3r TR 2019'!AD14+#REF!</f>
        <v>#REF!</v>
      </c>
      <c r="Z14" s="21" t="e">
        <f t="shared" si="9"/>
        <v>#REF!</v>
      </c>
      <c r="AA14" s="9" t="e">
        <f>'CONTRACTACIO 1r TR 2019'!V14+'CONTRACTACIO 2n TR 2019'!V14+'CONTRACTACIO 3r TR 2019'!V14+#REF!</f>
        <v>#REF!</v>
      </c>
      <c r="AB14" s="20" t="e">
        <f t="shared" si="10"/>
        <v>#REF!</v>
      </c>
      <c r="AC14" s="13" t="e">
        <f>'CONTRACTACIO 1r TR 2019'!X14+'CONTRACTACIO 2n TR 2019'!X14+'CONTRACTACIO 3r TR 2019'!X14+#REF!</f>
        <v>#REF!</v>
      </c>
      <c r="AD14" s="13" t="e">
        <f>'CONTRACTACIO 1r TR 2019'!Y14+'CONTRACTACIO 2n TR 2019'!Y14+'CONTRACTACIO 3r TR 2019'!Y14+#REF!</f>
        <v>#REF!</v>
      </c>
      <c r="AE14" s="21" t="e">
        <f t="shared" si="11"/>
        <v>#REF!</v>
      </c>
    </row>
    <row r="15" spans="1:31" s="42" customFormat="1" ht="36" customHeight="1" x14ac:dyDescent="0.45">
      <c r="A15" s="43" t="s">
        <v>19</v>
      </c>
      <c r="B15" s="9" t="e">
        <f>'CONTRACTACIO 1r TR 2019'!B15+'CONTRACTACIO 2n TR 2019'!B15+'CONTRACTACIO 3r TR 2019'!B15+#REF!</f>
        <v>#REF!</v>
      </c>
      <c r="C15" s="20" t="e">
        <f t="shared" si="0"/>
        <v>#REF!</v>
      </c>
      <c r="D15" s="13" t="e">
        <f>'CONTRACTACIO 1r TR 2019'!D15+'CONTRACTACIO 2n TR 2019'!D15+'CONTRACTACIO 3r TR 2019'!D15+#REF!</f>
        <v>#REF!</v>
      </c>
      <c r="E15" s="13" t="e">
        <f>'CONTRACTACIO 1r TR 2019'!E15+'CONTRACTACIO 2n TR 2019'!E15+'CONTRACTACIO 3r TR 2019'!E15+#REF!</f>
        <v>#REF!</v>
      </c>
      <c r="F15" s="21" t="e">
        <f t="shared" si="1"/>
        <v>#REF!</v>
      </c>
      <c r="G15" s="9" t="e">
        <f>'CONTRACTACIO 1r TR 2019'!G15+'CONTRACTACIO 2n TR 2019'!G15+'CONTRACTACIO 3r TR 2019'!G15+#REF!</f>
        <v>#REF!</v>
      </c>
      <c r="H15" s="20" t="e">
        <f t="shared" si="2"/>
        <v>#REF!</v>
      </c>
      <c r="I15" s="13" t="e">
        <f>'CONTRACTACIO 1r TR 2019'!I15+'CONTRACTACIO 2n TR 2019'!I15+'CONTRACTACIO 3r TR 2019'!I15+#REF!</f>
        <v>#REF!</v>
      </c>
      <c r="J15" s="13" t="e">
        <f>'CONTRACTACIO 1r TR 2019'!J15+'CONTRACTACIO 2n TR 2019'!J15+'CONTRACTACIO 3r TR 2019'!J15+#REF!</f>
        <v>#REF!</v>
      </c>
      <c r="K15" s="21" t="e">
        <f t="shared" si="3"/>
        <v>#REF!</v>
      </c>
      <c r="L15" s="9" t="e">
        <f>'CONTRACTACIO 1r TR 2019'!L15+'CONTRACTACIO 2n TR 2019'!L15+'CONTRACTACIO 3r TR 2019'!L15+#REF!</f>
        <v>#REF!</v>
      </c>
      <c r="M15" s="20" t="e">
        <f t="shared" si="4"/>
        <v>#REF!</v>
      </c>
      <c r="N15" s="13" t="e">
        <f>'CONTRACTACIO 1r TR 2019'!N15+'CONTRACTACIO 2n TR 2019'!N15+'CONTRACTACIO 3r TR 2019'!N15+#REF!</f>
        <v>#REF!</v>
      </c>
      <c r="O15" s="13" t="e">
        <f>'CONTRACTACIO 1r TR 2019'!O15+'CONTRACTACIO 2n TR 2019'!O15+'CONTRACTACIO 3r TR 2019'!O15+#REF!</f>
        <v>#REF!</v>
      </c>
      <c r="P15" s="21" t="e">
        <f t="shared" si="5"/>
        <v>#REF!</v>
      </c>
      <c r="Q15" s="9" t="e">
        <f>'CONTRACTACIO 1r TR 2019'!Q15+'CONTRACTACIO 2n TR 2019'!Q15+'CONTRACTACIO 3r TR 2019'!Q15+#REF!</f>
        <v>#REF!</v>
      </c>
      <c r="R15" s="20" t="e">
        <f t="shared" si="6"/>
        <v>#REF!</v>
      </c>
      <c r="S15" s="13" t="e">
        <f>'CONTRACTACIO 1r TR 2019'!S15+'CONTRACTACIO 2n TR 2019'!S15+'CONTRACTACIO 3r TR 2019'!S15+#REF!</f>
        <v>#REF!</v>
      </c>
      <c r="T15" s="13" t="e">
        <f>'CONTRACTACIO 1r TR 2019'!T15+'CONTRACTACIO 2n TR 2019'!T15+'CONTRACTACIO 3r TR 2019'!T15+#REF!</f>
        <v>#REF!</v>
      </c>
      <c r="U15" s="21" t="e">
        <f t="shared" si="7"/>
        <v>#REF!</v>
      </c>
      <c r="V15" s="9" t="e">
        <f>'CONTRACTACIO 1r TR 2019'!AA15+'CONTRACTACIO 2n TR 2019'!AA15+'CONTRACTACIO 3r TR 2019'!AA15+#REF!</f>
        <v>#REF!</v>
      </c>
      <c r="W15" s="20" t="e">
        <f t="shared" si="8"/>
        <v>#REF!</v>
      </c>
      <c r="X15" s="13" t="e">
        <f>'CONTRACTACIO 1r TR 2019'!AC15+'CONTRACTACIO 2n TR 2019'!AC15+'CONTRACTACIO 3r TR 2019'!AC15+#REF!</f>
        <v>#REF!</v>
      </c>
      <c r="Y15" s="13" t="e">
        <f>'CONTRACTACIO 1r TR 2019'!AD15+'CONTRACTACIO 2n TR 2019'!AD15+'CONTRACTACIO 3r TR 2019'!AD15+#REF!</f>
        <v>#REF!</v>
      </c>
      <c r="Z15" s="21" t="e">
        <f t="shared" si="9"/>
        <v>#REF!</v>
      </c>
      <c r="AA15" s="9" t="e">
        <f>'CONTRACTACIO 1r TR 2019'!V15+'CONTRACTACIO 2n TR 2019'!V15+'CONTRACTACIO 3r TR 2019'!V15+#REF!</f>
        <v>#REF!</v>
      </c>
      <c r="AB15" s="20" t="e">
        <f t="shared" si="10"/>
        <v>#REF!</v>
      </c>
      <c r="AC15" s="13" t="e">
        <f>'CONTRACTACIO 1r TR 2019'!X15+'CONTRACTACIO 2n TR 2019'!X15+'CONTRACTACIO 3r TR 2019'!X15+#REF!</f>
        <v>#REF!</v>
      </c>
      <c r="AD15" s="13" t="e">
        <f>'CONTRACTACIO 1r TR 2019'!Y15+'CONTRACTACIO 2n TR 2019'!Y15+'CONTRACTACIO 3r TR 2019'!Y15+#REF!</f>
        <v>#REF!</v>
      </c>
      <c r="AE15" s="21" t="e">
        <f t="shared" si="11"/>
        <v>#REF!</v>
      </c>
    </row>
    <row r="16" spans="1:31" s="42" customFormat="1" ht="36" customHeight="1" x14ac:dyDescent="0.45">
      <c r="A16" s="43" t="s">
        <v>26</v>
      </c>
      <c r="B16" s="9" t="e">
        <f>'CONTRACTACIO 1r TR 2019'!B16+'CONTRACTACIO 2n TR 2019'!B16+'CONTRACTACIO 3r TR 2019'!B16+#REF!</f>
        <v>#REF!</v>
      </c>
      <c r="C16" s="20" t="e">
        <f t="shared" si="0"/>
        <v>#REF!</v>
      </c>
      <c r="D16" s="13" t="e">
        <f>'CONTRACTACIO 1r TR 2019'!D16+'CONTRACTACIO 2n TR 2019'!D16+'CONTRACTACIO 3r TR 2019'!D16+#REF!</f>
        <v>#REF!</v>
      </c>
      <c r="E16" s="13" t="e">
        <f>'CONTRACTACIO 1r TR 2019'!E16+'CONTRACTACIO 2n TR 2019'!E16+'CONTRACTACIO 3r TR 2019'!E16+#REF!</f>
        <v>#REF!</v>
      </c>
      <c r="F16" s="21" t="e">
        <f t="shared" si="1"/>
        <v>#REF!</v>
      </c>
      <c r="G16" s="9" t="e">
        <f>'CONTRACTACIO 1r TR 2019'!G16+'CONTRACTACIO 2n TR 2019'!G16+'CONTRACTACIO 3r TR 2019'!G16+#REF!</f>
        <v>#REF!</v>
      </c>
      <c r="H16" s="20" t="e">
        <f t="shared" si="2"/>
        <v>#REF!</v>
      </c>
      <c r="I16" s="13" t="e">
        <f>'CONTRACTACIO 1r TR 2019'!I16+'CONTRACTACIO 2n TR 2019'!I16+'CONTRACTACIO 3r TR 2019'!I16+#REF!</f>
        <v>#REF!</v>
      </c>
      <c r="J16" s="13" t="e">
        <f>'CONTRACTACIO 1r TR 2019'!J16+'CONTRACTACIO 2n TR 2019'!J16+'CONTRACTACIO 3r TR 2019'!J16+#REF!</f>
        <v>#REF!</v>
      </c>
      <c r="K16" s="21" t="e">
        <f t="shared" si="3"/>
        <v>#REF!</v>
      </c>
      <c r="L16" s="9" t="e">
        <f>'CONTRACTACIO 1r TR 2019'!L16+'CONTRACTACIO 2n TR 2019'!L16+'CONTRACTACIO 3r TR 2019'!L16+#REF!</f>
        <v>#REF!</v>
      </c>
      <c r="M16" s="20" t="e">
        <f t="shared" si="4"/>
        <v>#REF!</v>
      </c>
      <c r="N16" s="13" t="e">
        <f>'CONTRACTACIO 1r TR 2019'!N16+'CONTRACTACIO 2n TR 2019'!N16+'CONTRACTACIO 3r TR 2019'!N16+#REF!</f>
        <v>#REF!</v>
      </c>
      <c r="O16" s="13" t="e">
        <f>'CONTRACTACIO 1r TR 2019'!O16+'CONTRACTACIO 2n TR 2019'!O16+'CONTRACTACIO 3r TR 2019'!O16+#REF!</f>
        <v>#REF!</v>
      </c>
      <c r="P16" s="21" t="e">
        <f t="shared" si="5"/>
        <v>#REF!</v>
      </c>
      <c r="Q16" s="9" t="e">
        <f>'CONTRACTACIO 1r TR 2019'!Q16+'CONTRACTACIO 2n TR 2019'!Q16+'CONTRACTACIO 3r TR 2019'!Q16+#REF!</f>
        <v>#REF!</v>
      </c>
      <c r="R16" s="20" t="e">
        <f t="shared" si="6"/>
        <v>#REF!</v>
      </c>
      <c r="S16" s="13" t="e">
        <f>'CONTRACTACIO 1r TR 2019'!S16+'CONTRACTACIO 2n TR 2019'!S16+'CONTRACTACIO 3r TR 2019'!S16+#REF!</f>
        <v>#REF!</v>
      </c>
      <c r="T16" s="13" t="e">
        <f>'CONTRACTACIO 1r TR 2019'!T16+'CONTRACTACIO 2n TR 2019'!T16+'CONTRACTACIO 3r TR 2019'!T16+#REF!</f>
        <v>#REF!</v>
      </c>
      <c r="U16" s="21" t="e">
        <f t="shared" si="7"/>
        <v>#REF!</v>
      </c>
      <c r="V16" s="9" t="e">
        <f>'CONTRACTACIO 1r TR 2019'!AA16+'CONTRACTACIO 2n TR 2019'!AA16+'CONTRACTACIO 3r TR 2019'!AA16+#REF!</f>
        <v>#REF!</v>
      </c>
      <c r="W16" s="20" t="e">
        <f t="shared" si="8"/>
        <v>#REF!</v>
      </c>
      <c r="X16" s="13" t="e">
        <f>'CONTRACTACIO 1r TR 2019'!AC16+'CONTRACTACIO 2n TR 2019'!AC16+'CONTRACTACIO 3r TR 2019'!AC16+#REF!</f>
        <v>#REF!</v>
      </c>
      <c r="Y16" s="13" t="e">
        <f>'CONTRACTACIO 1r TR 2019'!AD16+'CONTRACTACIO 2n TR 2019'!AD16+'CONTRACTACIO 3r TR 2019'!AD16+#REF!</f>
        <v>#REF!</v>
      </c>
      <c r="Z16" s="21" t="e">
        <f t="shared" si="9"/>
        <v>#REF!</v>
      </c>
      <c r="AA16" s="9" t="e">
        <f>'CONTRACTACIO 1r TR 2019'!V16+'CONTRACTACIO 2n TR 2019'!V16+'CONTRACTACIO 3r TR 2019'!V16+#REF!</f>
        <v>#REF!</v>
      </c>
      <c r="AB16" s="20" t="e">
        <f t="shared" si="10"/>
        <v>#REF!</v>
      </c>
      <c r="AC16" s="13" t="e">
        <f>'CONTRACTACIO 1r TR 2019'!X16+'CONTRACTACIO 2n TR 2019'!X16+'CONTRACTACIO 3r TR 2019'!X16+#REF!</f>
        <v>#REF!</v>
      </c>
      <c r="AD16" s="13" t="e">
        <f>'CONTRACTACIO 1r TR 2019'!Y16+'CONTRACTACIO 2n TR 2019'!Y16+'CONTRACTACIO 3r TR 2019'!Y16+#REF!</f>
        <v>#REF!</v>
      </c>
      <c r="AE16" s="21" t="e">
        <f t="shared" si="11"/>
        <v>#REF!</v>
      </c>
    </row>
    <row r="17" spans="1:31" s="42" customFormat="1" ht="36" customHeight="1" x14ac:dyDescent="0.45">
      <c r="A17" s="43" t="s">
        <v>27</v>
      </c>
      <c r="B17" s="9" t="e">
        <f>'CONTRACTACIO 1r TR 2019'!B17+'CONTRACTACIO 2n TR 2019'!B17+'CONTRACTACIO 3r TR 2019'!B17+#REF!</f>
        <v>#REF!</v>
      </c>
      <c r="C17" s="20" t="e">
        <f t="shared" si="0"/>
        <v>#REF!</v>
      </c>
      <c r="D17" s="13" t="e">
        <f>'CONTRACTACIO 1r TR 2019'!D17+'CONTRACTACIO 2n TR 2019'!D17+'CONTRACTACIO 3r TR 2019'!D17+#REF!</f>
        <v>#REF!</v>
      </c>
      <c r="E17" s="13" t="e">
        <f>'CONTRACTACIO 1r TR 2019'!E17+'CONTRACTACIO 2n TR 2019'!E17+'CONTRACTACIO 3r TR 2019'!E17+#REF!</f>
        <v>#REF!</v>
      </c>
      <c r="F17" s="21" t="e">
        <f t="shared" si="1"/>
        <v>#REF!</v>
      </c>
      <c r="G17" s="9" t="e">
        <f>'CONTRACTACIO 1r TR 2019'!G17+'CONTRACTACIO 2n TR 2019'!G17+'CONTRACTACIO 3r TR 2019'!G17+#REF!</f>
        <v>#REF!</v>
      </c>
      <c r="H17" s="20" t="e">
        <f t="shared" si="2"/>
        <v>#REF!</v>
      </c>
      <c r="I17" s="13" t="e">
        <f>'CONTRACTACIO 1r TR 2019'!I17+'CONTRACTACIO 2n TR 2019'!I17+'CONTRACTACIO 3r TR 2019'!I17+#REF!</f>
        <v>#REF!</v>
      </c>
      <c r="J17" s="13" t="e">
        <f>'CONTRACTACIO 1r TR 2019'!J17+'CONTRACTACIO 2n TR 2019'!J17+'CONTRACTACIO 3r TR 2019'!J17+#REF!</f>
        <v>#REF!</v>
      </c>
      <c r="K17" s="21" t="e">
        <f t="shared" si="3"/>
        <v>#REF!</v>
      </c>
      <c r="L17" s="9" t="e">
        <f>'CONTRACTACIO 1r TR 2019'!L17+'CONTRACTACIO 2n TR 2019'!L17+'CONTRACTACIO 3r TR 2019'!L17+#REF!</f>
        <v>#REF!</v>
      </c>
      <c r="M17" s="20" t="e">
        <f t="shared" si="4"/>
        <v>#REF!</v>
      </c>
      <c r="N17" s="13" t="e">
        <f>'CONTRACTACIO 1r TR 2019'!N17+'CONTRACTACIO 2n TR 2019'!N17+'CONTRACTACIO 3r TR 2019'!N17+#REF!</f>
        <v>#REF!</v>
      </c>
      <c r="O17" s="13" t="e">
        <f>'CONTRACTACIO 1r TR 2019'!O17+'CONTRACTACIO 2n TR 2019'!O17+'CONTRACTACIO 3r TR 2019'!O17+#REF!</f>
        <v>#REF!</v>
      </c>
      <c r="P17" s="21" t="e">
        <f t="shared" si="5"/>
        <v>#REF!</v>
      </c>
      <c r="Q17" s="9" t="e">
        <f>'CONTRACTACIO 1r TR 2019'!Q17+'CONTRACTACIO 2n TR 2019'!Q17+'CONTRACTACIO 3r TR 2019'!Q17+#REF!</f>
        <v>#REF!</v>
      </c>
      <c r="R17" s="20" t="e">
        <f t="shared" si="6"/>
        <v>#REF!</v>
      </c>
      <c r="S17" s="13" t="e">
        <f>'CONTRACTACIO 1r TR 2019'!S17+'CONTRACTACIO 2n TR 2019'!S17+'CONTRACTACIO 3r TR 2019'!S17+#REF!</f>
        <v>#REF!</v>
      </c>
      <c r="T17" s="13" t="e">
        <f>'CONTRACTACIO 1r TR 2019'!T17+'CONTRACTACIO 2n TR 2019'!T17+'CONTRACTACIO 3r TR 2019'!T17+#REF!</f>
        <v>#REF!</v>
      </c>
      <c r="U17" s="21" t="e">
        <f t="shared" si="7"/>
        <v>#REF!</v>
      </c>
      <c r="V17" s="9" t="e">
        <f>'CONTRACTACIO 1r TR 2019'!AA17+'CONTRACTACIO 2n TR 2019'!AA17+'CONTRACTACIO 3r TR 2019'!AA17+#REF!</f>
        <v>#REF!</v>
      </c>
      <c r="W17" s="20" t="e">
        <f t="shared" si="8"/>
        <v>#REF!</v>
      </c>
      <c r="X17" s="13" t="e">
        <f>'CONTRACTACIO 1r TR 2019'!AC17+'CONTRACTACIO 2n TR 2019'!AC17+'CONTRACTACIO 3r TR 2019'!AC17+#REF!</f>
        <v>#REF!</v>
      </c>
      <c r="Y17" s="13" t="e">
        <f>'CONTRACTACIO 1r TR 2019'!AD17+'CONTRACTACIO 2n TR 2019'!AD17+'CONTRACTACIO 3r TR 2019'!AD17+#REF!</f>
        <v>#REF!</v>
      </c>
      <c r="Z17" s="21" t="e">
        <f t="shared" si="9"/>
        <v>#REF!</v>
      </c>
      <c r="AA17" s="9" t="e">
        <f>'CONTRACTACIO 1r TR 2019'!V17+'CONTRACTACIO 2n TR 2019'!V17+'CONTRACTACIO 3r TR 2019'!V17+#REF!</f>
        <v>#REF!</v>
      </c>
      <c r="AB17" s="20" t="e">
        <f t="shared" si="10"/>
        <v>#REF!</v>
      </c>
      <c r="AC17" s="13" t="e">
        <f>'CONTRACTACIO 1r TR 2019'!X17+'CONTRACTACIO 2n TR 2019'!X17+'CONTRACTACIO 3r TR 2019'!X17+#REF!</f>
        <v>#REF!</v>
      </c>
      <c r="AD17" s="13" t="e">
        <f>'CONTRACTACIO 1r TR 2019'!Y17+'CONTRACTACIO 2n TR 2019'!Y17+'CONTRACTACIO 3r TR 2019'!Y17+#REF!</f>
        <v>#REF!</v>
      </c>
      <c r="AE17" s="21" t="e">
        <f t="shared" si="11"/>
        <v>#REF!</v>
      </c>
    </row>
    <row r="18" spans="1:31" s="42" customFormat="1" ht="36" customHeight="1" x14ac:dyDescent="0.45">
      <c r="A18" s="44" t="s">
        <v>32</v>
      </c>
      <c r="B18" s="9" t="e">
        <f>'CONTRACTACIO 1r TR 2019'!B18+'CONTRACTACIO 2n TR 2019'!B18+'CONTRACTACIO 3r TR 2019'!B18+#REF!</f>
        <v>#REF!</v>
      </c>
      <c r="C18" s="20" t="e">
        <f t="shared" si="0"/>
        <v>#REF!</v>
      </c>
      <c r="D18" s="13" t="e">
        <f>'CONTRACTACIO 1r TR 2019'!D18+'CONTRACTACIO 2n TR 2019'!D18+'CONTRACTACIO 3r TR 2019'!D18+#REF!</f>
        <v>#REF!</v>
      </c>
      <c r="E18" s="13" t="e">
        <f>'CONTRACTACIO 1r TR 2019'!E18+'CONTRACTACIO 2n TR 2019'!E18+'CONTRACTACIO 3r TR 2019'!E18+#REF!</f>
        <v>#REF!</v>
      </c>
      <c r="F18" s="21" t="e">
        <f t="shared" si="1"/>
        <v>#REF!</v>
      </c>
      <c r="G18" s="9" t="e">
        <f>'CONTRACTACIO 1r TR 2019'!G18+'CONTRACTACIO 2n TR 2019'!G18+'CONTRACTACIO 3r TR 2019'!G18+#REF!</f>
        <v>#REF!</v>
      </c>
      <c r="H18" s="20" t="e">
        <f t="shared" si="2"/>
        <v>#REF!</v>
      </c>
      <c r="I18" s="13" t="e">
        <f>'CONTRACTACIO 1r TR 2019'!I18+'CONTRACTACIO 2n TR 2019'!I18+'CONTRACTACIO 3r TR 2019'!I18+#REF!</f>
        <v>#REF!</v>
      </c>
      <c r="J18" s="13" t="e">
        <f>'CONTRACTACIO 1r TR 2019'!J18+'CONTRACTACIO 2n TR 2019'!J18+'CONTRACTACIO 3r TR 2019'!J18+#REF!</f>
        <v>#REF!</v>
      </c>
      <c r="K18" s="21" t="e">
        <f t="shared" si="3"/>
        <v>#REF!</v>
      </c>
      <c r="L18" s="9" t="e">
        <f>'CONTRACTACIO 1r TR 2019'!L18+'CONTRACTACIO 2n TR 2019'!L18+'CONTRACTACIO 3r TR 2019'!L18+#REF!</f>
        <v>#REF!</v>
      </c>
      <c r="M18" s="20" t="e">
        <f t="shared" si="4"/>
        <v>#REF!</v>
      </c>
      <c r="N18" s="13" t="e">
        <f>'CONTRACTACIO 1r TR 2019'!N18+'CONTRACTACIO 2n TR 2019'!N18+'CONTRACTACIO 3r TR 2019'!N18+#REF!</f>
        <v>#REF!</v>
      </c>
      <c r="O18" s="13" t="e">
        <f>'CONTRACTACIO 1r TR 2019'!O18+'CONTRACTACIO 2n TR 2019'!O18+'CONTRACTACIO 3r TR 2019'!O18+#REF!</f>
        <v>#REF!</v>
      </c>
      <c r="P18" s="21" t="e">
        <f t="shared" si="5"/>
        <v>#REF!</v>
      </c>
      <c r="Q18" s="9" t="e">
        <f>'CONTRACTACIO 1r TR 2019'!Q18+'CONTRACTACIO 2n TR 2019'!Q18+'CONTRACTACIO 3r TR 2019'!Q18+#REF!</f>
        <v>#REF!</v>
      </c>
      <c r="R18" s="20" t="e">
        <f t="shared" si="6"/>
        <v>#REF!</v>
      </c>
      <c r="S18" s="13" t="e">
        <f>'CONTRACTACIO 1r TR 2019'!S18+'CONTRACTACIO 2n TR 2019'!S18+'CONTRACTACIO 3r TR 2019'!S18+#REF!</f>
        <v>#REF!</v>
      </c>
      <c r="T18" s="13" t="e">
        <f>'CONTRACTACIO 1r TR 2019'!T18+'CONTRACTACIO 2n TR 2019'!T18+'CONTRACTACIO 3r TR 2019'!T18+#REF!</f>
        <v>#REF!</v>
      </c>
      <c r="U18" s="21" t="e">
        <f t="shared" si="7"/>
        <v>#REF!</v>
      </c>
      <c r="V18" s="9" t="e">
        <f>'CONTRACTACIO 1r TR 2019'!AA18+'CONTRACTACIO 2n TR 2019'!AA18+'CONTRACTACIO 3r TR 2019'!AA18+#REF!</f>
        <v>#REF!</v>
      </c>
      <c r="W18" s="20" t="e">
        <f t="shared" si="8"/>
        <v>#REF!</v>
      </c>
      <c r="X18" s="13" t="e">
        <f>'CONTRACTACIO 1r TR 2019'!AC18+'CONTRACTACIO 2n TR 2019'!AC18+'CONTRACTACIO 3r TR 2019'!AC18+#REF!</f>
        <v>#REF!</v>
      </c>
      <c r="Y18" s="13" t="e">
        <f>'CONTRACTACIO 1r TR 2019'!AD18+'CONTRACTACIO 2n TR 2019'!AD18+'CONTRACTACIO 3r TR 2019'!AD18+#REF!</f>
        <v>#REF!</v>
      </c>
      <c r="Z18" s="21" t="e">
        <f t="shared" si="9"/>
        <v>#REF!</v>
      </c>
      <c r="AA18" s="9" t="e">
        <f>'CONTRACTACIO 1r TR 2019'!V18+'CONTRACTACIO 2n TR 2019'!V18+'CONTRACTACIO 3r TR 2019'!V18+#REF!</f>
        <v>#REF!</v>
      </c>
      <c r="AB18" s="20" t="e">
        <f t="shared" si="10"/>
        <v>#REF!</v>
      </c>
      <c r="AC18" s="13" t="e">
        <f>'CONTRACTACIO 1r TR 2019'!X18+'CONTRACTACIO 2n TR 2019'!X18+'CONTRACTACIO 3r TR 2019'!X18+#REF!</f>
        <v>#REF!</v>
      </c>
      <c r="AD18" s="13" t="e">
        <f>'CONTRACTACIO 1r TR 2019'!Y18+'CONTRACTACIO 2n TR 2019'!Y18+'CONTRACTACIO 3r TR 2019'!Y18+#REF!</f>
        <v>#REF!</v>
      </c>
      <c r="AE18" s="21" t="e">
        <f t="shared" si="11"/>
        <v>#REF!</v>
      </c>
    </row>
    <row r="19" spans="1:31" s="42" customFormat="1" ht="36" customHeight="1" x14ac:dyDescent="0.45">
      <c r="A19" s="44" t="s">
        <v>28</v>
      </c>
      <c r="B19" s="9" t="e">
        <f>'CONTRACTACIO 1r TR 2019'!B19+'CONTRACTACIO 2n TR 2019'!B19+'CONTRACTACIO 3r TR 2019'!B19+#REF!</f>
        <v>#REF!</v>
      </c>
      <c r="C19" s="20" t="e">
        <f t="shared" si="0"/>
        <v>#REF!</v>
      </c>
      <c r="D19" s="13" t="e">
        <f>'CONTRACTACIO 1r TR 2019'!D19+'CONTRACTACIO 2n TR 2019'!D19+'CONTRACTACIO 3r TR 2019'!D19+#REF!</f>
        <v>#REF!</v>
      </c>
      <c r="E19" s="13" t="e">
        <f>'CONTRACTACIO 1r TR 2019'!E19+'CONTRACTACIO 2n TR 2019'!E19+'CONTRACTACIO 3r TR 2019'!E19+#REF!</f>
        <v>#REF!</v>
      </c>
      <c r="F19" s="21" t="e">
        <f t="shared" si="1"/>
        <v>#REF!</v>
      </c>
      <c r="G19" s="9" t="e">
        <f>'CONTRACTACIO 1r TR 2019'!G19+'CONTRACTACIO 2n TR 2019'!G19+'CONTRACTACIO 3r TR 2019'!G19+#REF!</f>
        <v>#REF!</v>
      </c>
      <c r="H19" s="20" t="e">
        <f t="shared" si="2"/>
        <v>#REF!</v>
      </c>
      <c r="I19" s="13" t="e">
        <f>'CONTRACTACIO 1r TR 2019'!I19+'CONTRACTACIO 2n TR 2019'!I19+'CONTRACTACIO 3r TR 2019'!I19+#REF!</f>
        <v>#REF!</v>
      </c>
      <c r="J19" s="13" t="e">
        <f>'CONTRACTACIO 1r TR 2019'!J19+'CONTRACTACIO 2n TR 2019'!J19+'CONTRACTACIO 3r TR 2019'!J19+#REF!</f>
        <v>#REF!</v>
      </c>
      <c r="K19" s="21" t="e">
        <f t="shared" si="3"/>
        <v>#REF!</v>
      </c>
      <c r="L19" s="9" t="e">
        <f>'CONTRACTACIO 1r TR 2019'!L19+'CONTRACTACIO 2n TR 2019'!L19+'CONTRACTACIO 3r TR 2019'!L19+#REF!</f>
        <v>#REF!</v>
      </c>
      <c r="M19" s="20" t="e">
        <f t="shared" si="4"/>
        <v>#REF!</v>
      </c>
      <c r="N19" s="13" t="e">
        <f>'CONTRACTACIO 1r TR 2019'!N19+'CONTRACTACIO 2n TR 2019'!N19+'CONTRACTACIO 3r TR 2019'!N19+#REF!</f>
        <v>#REF!</v>
      </c>
      <c r="O19" s="13" t="e">
        <f>'CONTRACTACIO 1r TR 2019'!O19+'CONTRACTACIO 2n TR 2019'!O19+'CONTRACTACIO 3r TR 2019'!O19+#REF!</f>
        <v>#REF!</v>
      </c>
      <c r="P19" s="21" t="e">
        <f t="shared" si="5"/>
        <v>#REF!</v>
      </c>
      <c r="Q19" s="9" t="e">
        <f>'CONTRACTACIO 1r TR 2019'!Q19+'CONTRACTACIO 2n TR 2019'!Q19+'CONTRACTACIO 3r TR 2019'!Q19+#REF!</f>
        <v>#REF!</v>
      </c>
      <c r="R19" s="20" t="e">
        <f t="shared" si="6"/>
        <v>#REF!</v>
      </c>
      <c r="S19" s="13" t="e">
        <f>'CONTRACTACIO 1r TR 2019'!S19+'CONTRACTACIO 2n TR 2019'!S19+'CONTRACTACIO 3r TR 2019'!S19+#REF!</f>
        <v>#REF!</v>
      </c>
      <c r="T19" s="13" t="e">
        <f>'CONTRACTACIO 1r TR 2019'!T19+'CONTRACTACIO 2n TR 2019'!T19+'CONTRACTACIO 3r TR 2019'!T19+#REF!</f>
        <v>#REF!</v>
      </c>
      <c r="U19" s="21" t="e">
        <f t="shared" si="7"/>
        <v>#REF!</v>
      </c>
      <c r="V19" s="9" t="e">
        <f>'CONTRACTACIO 1r TR 2019'!AA19+'CONTRACTACIO 2n TR 2019'!AA19+'CONTRACTACIO 3r TR 2019'!AA19+#REF!</f>
        <v>#REF!</v>
      </c>
      <c r="W19" s="20" t="e">
        <f t="shared" si="8"/>
        <v>#REF!</v>
      </c>
      <c r="X19" s="13" t="e">
        <f>'CONTRACTACIO 1r TR 2019'!AC19+'CONTRACTACIO 2n TR 2019'!AC19+'CONTRACTACIO 3r TR 2019'!AC19+#REF!</f>
        <v>#REF!</v>
      </c>
      <c r="Y19" s="13" t="e">
        <f>'CONTRACTACIO 1r TR 2019'!AD19+'CONTRACTACIO 2n TR 2019'!AD19+'CONTRACTACIO 3r TR 2019'!AD19+#REF!</f>
        <v>#REF!</v>
      </c>
      <c r="Z19" s="21" t="e">
        <f t="shared" si="9"/>
        <v>#REF!</v>
      </c>
      <c r="AA19" s="9" t="e">
        <f>'CONTRACTACIO 1r TR 2019'!V19+'CONTRACTACIO 2n TR 2019'!V19+'CONTRACTACIO 3r TR 2019'!V19+#REF!</f>
        <v>#REF!</v>
      </c>
      <c r="AB19" s="20" t="e">
        <f t="shared" si="10"/>
        <v>#REF!</v>
      </c>
      <c r="AC19" s="13" t="e">
        <f>'CONTRACTACIO 1r TR 2019'!X19+'CONTRACTACIO 2n TR 2019'!X19+'CONTRACTACIO 3r TR 2019'!X19+#REF!</f>
        <v>#REF!</v>
      </c>
      <c r="AD19" s="13" t="e">
        <f>'CONTRACTACIO 1r TR 2019'!Y19+'CONTRACTACIO 2n TR 2019'!Y19+'CONTRACTACIO 3r TR 2019'!Y19+#REF!</f>
        <v>#REF!</v>
      </c>
      <c r="AE19" s="21" t="e">
        <f t="shared" si="11"/>
        <v>#REF!</v>
      </c>
    </row>
    <row r="20" spans="1:31" s="42" customFormat="1" ht="36" customHeight="1" x14ac:dyDescent="0.45">
      <c r="A20" s="45" t="s">
        <v>29</v>
      </c>
      <c r="B20" s="9" t="e">
        <f>'CONTRACTACIO 1r TR 2019'!B20+'CONTRACTACIO 2n TR 2019'!B20+'CONTRACTACIO 3r TR 2019'!B20+#REF!</f>
        <v>#REF!</v>
      </c>
      <c r="C20" s="20" t="e">
        <f t="shared" si="0"/>
        <v>#REF!</v>
      </c>
      <c r="D20" s="13" t="e">
        <f>'CONTRACTACIO 1r TR 2019'!D20+'CONTRACTACIO 2n TR 2019'!D20+'CONTRACTACIO 3r TR 2019'!D20+#REF!</f>
        <v>#REF!</v>
      </c>
      <c r="E20" s="13" t="e">
        <f>'CONTRACTACIO 1r TR 2019'!E20+'CONTRACTACIO 2n TR 2019'!E20+'CONTRACTACIO 3r TR 2019'!E20+#REF!</f>
        <v>#REF!</v>
      </c>
      <c r="F20" s="21" t="e">
        <f t="shared" si="1"/>
        <v>#REF!</v>
      </c>
      <c r="G20" s="9" t="e">
        <f>'CONTRACTACIO 1r TR 2019'!G20+'CONTRACTACIO 2n TR 2019'!G20+'CONTRACTACIO 3r TR 2019'!G20+#REF!</f>
        <v>#REF!</v>
      </c>
      <c r="H20" s="20" t="e">
        <f t="shared" si="2"/>
        <v>#REF!</v>
      </c>
      <c r="I20" s="13" t="e">
        <f>'CONTRACTACIO 1r TR 2019'!I20+'CONTRACTACIO 2n TR 2019'!I20+'CONTRACTACIO 3r TR 2019'!I20+#REF!</f>
        <v>#REF!</v>
      </c>
      <c r="J20" s="13" t="e">
        <f>'CONTRACTACIO 1r TR 2019'!J20+'CONTRACTACIO 2n TR 2019'!J20+'CONTRACTACIO 3r TR 2019'!J20+#REF!</f>
        <v>#REF!</v>
      </c>
      <c r="K20" s="21" t="e">
        <f t="shared" si="3"/>
        <v>#REF!</v>
      </c>
      <c r="L20" s="9" t="e">
        <f>'CONTRACTACIO 1r TR 2019'!L20+'CONTRACTACIO 2n TR 2019'!L20+'CONTRACTACIO 3r TR 2019'!L20+#REF!</f>
        <v>#REF!</v>
      </c>
      <c r="M20" s="20" t="e">
        <f t="shared" si="4"/>
        <v>#REF!</v>
      </c>
      <c r="N20" s="13" t="e">
        <f>'CONTRACTACIO 1r TR 2019'!N20+'CONTRACTACIO 2n TR 2019'!N20+'CONTRACTACIO 3r TR 2019'!N20+#REF!</f>
        <v>#REF!</v>
      </c>
      <c r="O20" s="13" t="e">
        <f>'CONTRACTACIO 1r TR 2019'!O20+'CONTRACTACIO 2n TR 2019'!O20+'CONTRACTACIO 3r TR 2019'!O20+#REF!</f>
        <v>#REF!</v>
      </c>
      <c r="P20" s="21" t="e">
        <f t="shared" si="5"/>
        <v>#REF!</v>
      </c>
      <c r="Q20" s="9" t="e">
        <f>'CONTRACTACIO 1r TR 2019'!Q20+'CONTRACTACIO 2n TR 2019'!Q20+'CONTRACTACIO 3r TR 2019'!Q20+#REF!</f>
        <v>#REF!</v>
      </c>
      <c r="R20" s="20" t="e">
        <f t="shared" si="6"/>
        <v>#REF!</v>
      </c>
      <c r="S20" s="13" t="e">
        <f>'CONTRACTACIO 1r TR 2019'!S20+'CONTRACTACIO 2n TR 2019'!S20+'CONTRACTACIO 3r TR 2019'!S20+#REF!</f>
        <v>#REF!</v>
      </c>
      <c r="T20" s="13" t="e">
        <f>'CONTRACTACIO 1r TR 2019'!T20+'CONTRACTACIO 2n TR 2019'!T20+'CONTRACTACIO 3r TR 2019'!T20+#REF!</f>
        <v>#REF!</v>
      </c>
      <c r="U20" s="21" t="e">
        <f t="shared" si="7"/>
        <v>#REF!</v>
      </c>
      <c r="V20" s="9" t="e">
        <f>'CONTRACTACIO 1r TR 2019'!AA20+'CONTRACTACIO 2n TR 2019'!AA20+'CONTRACTACIO 3r TR 2019'!AA20+#REF!</f>
        <v>#REF!</v>
      </c>
      <c r="W20" s="20" t="e">
        <f t="shared" si="8"/>
        <v>#REF!</v>
      </c>
      <c r="X20" s="13" t="e">
        <f>'CONTRACTACIO 1r TR 2019'!AC20+'CONTRACTACIO 2n TR 2019'!AC20+'CONTRACTACIO 3r TR 2019'!AC20+#REF!</f>
        <v>#REF!</v>
      </c>
      <c r="Y20" s="13" t="e">
        <f>'CONTRACTACIO 1r TR 2019'!AD20+'CONTRACTACIO 2n TR 2019'!AD20+'CONTRACTACIO 3r TR 2019'!AD20+#REF!</f>
        <v>#REF!</v>
      </c>
      <c r="Z20" s="21" t="e">
        <f t="shared" si="9"/>
        <v>#REF!</v>
      </c>
      <c r="AA20" s="9" t="e">
        <f>'CONTRACTACIO 1r TR 2019'!V20+'CONTRACTACIO 2n TR 2019'!V20+'CONTRACTACIO 3r TR 2019'!V20+#REF!</f>
        <v>#REF!</v>
      </c>
      <c r="AB20" s="20" t="e">
        <f t="shared" si="10"/>
        <v>#REF!</v>
      </c>
      <c r="AC20" s="13" t="e">
        <f>'CONTRACTACIO 1r TR 2019'!X20+'CONTRACTACIO 2n TR 2019'!X20+'CONTRACTACIO 3r TR 2019'!X20+#REF!</f>
        <v>#REF!</v>
      </c>
      <c r="AD20" s="13" t="e">
        <f>'CONTRACTACIO 1r TR 2019'!Y20+'CONTRACTACIO 2n TR 2019'!Y20+'CONTRACTACIO 3r TR 2019'!Y20+#REF!</f>
        <v>#REF!</v>
      </c>
      <c r="AE20" s="21" t="e">
        <f t="shared" si="11"/>
        <v>#REF!</v>
      </c>
    </row>
    <row r="21" spans="1:31" s="42" customFormat="1" ht="36" customHeight="1" x14ac:dyDescent="0.45">
      <c r="A21" s="81" t="s">
        <v>40</v>
      </c>
      <c r="B21" s="82" t="e">
        <f>'CONTRACTACIO 1r TR 2019'!B21+'CONTRACTACIO 2n TR 2019'!B21+'CONTRACTACIO 3r TR 2019'!B21+#REF!</f>
        <v>#REF!</v>
      </c>
      <c r="C21" s="66" t="e">
        <f t="shared" si="0"/>
        <v>#REF!</v>
      </c>
      <c r="D21" s="78" t="e">
        <f>'CONTRACTACIO 1r TR 2019'!D21+'CONTRACTACIO 2n TR 2019'!D21+'CONTRACTACIO 3r TR 2019'!D21+#REF!</f>
        <v>#REF!</v>
      </c>
      <c r="E21" s="79" t="e">
        <f>'CONTRACTACIO 1r TR 2019'!E21+'CONTRACTACIO 2n TR 2019'!E21+'CONTRACTACIO 3r TR 2019'!E21+#REF!</f>
        <v>#REF!</v>
      </c>
      <c r="F21" s="67" t="e">
        <f t="shared" si="1"/>
        <v>#REF!</v>
      </c>
      <c r="G21" s="82" t="e">
        <f>'CONTRACTACIO 1r TR 2019'!G21+'CONTRACTACIO 2n TR 2019'!G21+'CONTRACTACIO 3r TR 2019'!G21+#REF!</f>
        <v>#REF!</v>
      </c>
      <c r="H21" s="66" t="e">
        <f t="shared" si="2"/>
        <v>#REF!</v>
      </c>
      <c r="I21" s="78" t="e">
        <f>'CONTRACTACIO 1r TR 2019'!I21+'CONTRACTACIO 2n TR 2019'!I21+'CONTRACTACIO 3r TR 2019'!I21+#REF!</f>
        <v>#REF!</v>
      </c>
      <c r="J21" s="79" t="e">
        <f>'CONTRACTACIO 1r TR 2019'!J21+'CONTRACTACIO 2n TR 2019'!J21+'CONTRACTACIO 3r TR 2019'!J21+#REF!</f>
        <v>#REF!</v>
      </c>
      <c r="K21" s="67" t="e">
        <f t="shared" si="3"/>
        <v>#REF!</v>
      </c>
      <c r="L21" s="82" t="e">
        <f>'CONTRACTACIO 1r TR 2019'!L21+'CONTRACTACIO 2n TR 2019'!L21+'CONTRACTACIO 3r TR 2019'!L21+#REF!</f>
        <v>#REF!</v>
      </c>
      <c r="M21" s="66" t="e">
        <f t="shared" si="4"/>
        <v>#REF!</v>
      </c>
      <c r="N21" s="78" t="e">
        <f>'CONTRACTACIO 1r TR 2019'!N21+'CONTRACTACIO 2n TR 2019'!N21+'CONTRACTACIO 3r TR 2019'!N21+#REF!</f>
        <v>#REF!</v>
      </c>
      <c r="O21" s="79" t="e">
        <f>'CONTRACTACIO 1r TR 2019'!O21+'CONTRACTACIO 2n TR 2019'!O21+'CONTRACTACIO 3r TR 2019'!O21+#REF!</f>
        <v>#REF!</v>
      </c>
      <c r="P21" s="67" t="e">
        <f t="shared" si="5"/>
        <v>#REF!</v>
      </c>
      <c r="Q21" s="82" t="e">
        <f>'CONTRACTACIO 1r TR 2019'!Q21+'CONTRACTACIO 2n TR 2019'!Q21+'CONTRACTACIO 3r TR 2019'!Q21+#REF!</f>
        <v>#REF!</v>
      </c>
      <c r="R21" s="66" t="e">
        <f t="shared" si="6"/>
        <v>#REF!</v>
      </c>
      <c r="S21" s="78" t="e">
        <f>'CONTRACTACIO 1r TR 2019'!S21+'CONTRACTACIO 2n TR 2019'!S21+'CONTRACTACIO 3r TR 2019'!S21+#REF!</f>
        <v>#REF!</v>
      </c>
      <c r="T21" s="79" t="e">
        <f>'CONTRACTACIO 1r TR 2019'!T21+'CONTRACTACIO 2n TR 2019'!T21+'CONTRACTACIO 3r TR 2019'!T21+#REF!</f>
        <v>#REF!</v>
      </c>
      <c r="U21" s="67" t="e">
        <f t="shared" si="7"/>
        <v>#REF!</v>
      </c>
      <c r="V21" s="82" t="e">
        <f>'CONTRACTACIO 1r TR 2019'!AA21+'CONTRACTACIO 2n TR 2019'!AA21+'CONTRACTACIO 3r TR 2019'!AA21+#REF!</f>
        <v>#REF!</v>
      </c>
      <c r="W21" s="66" t="e">
        <f t="shared" si="8"/>
        <v>#REF!</v>
      </c>
      <c r="X21" s="78" t="e">
        <f>'CONTRACTACIO 1r TR 2019'!AC21+'CONTRACTACIO 2n TR 2019'!AC21+'CONTRACTACIO 3r TR 2019'!AC21+#REF!</f>
        <v>#REF!</v>
      </c>
      <c r="Y21" s="79" t="e">
        <f>'CONTRACTACIO 1r TR 2019'!AD21+'CONTRACTACIO 2n TR 2019'!AD21+'CONTRACTACIO 3r TR 2019'!AD21+#REF!</f>
        <v>#REF!</v>
      </c>
      <c r="Z21" s="67" t="e">
        <f t="shared" si="9"/>
        <v>#REF!</v>
      </c>
      <c r="AA21" s="82" t="e">
        <f>'CONTRACTACIO 1r TR 2019'!V21+'CONTRACTACIO 2n TR 2019'!V21+'CONTRACTACIO 3r TR 2019'!V21+#REF!</f>
        <v>#REF!</v>
      </c>
      <c r="AB21" s="20" t="e">
        <f t="shared" si="10"/>
        <v>#REF!</v>
      </c>
      <c r="AC21" s="78" t="e">
        <f>'CONTRACTACIO 1r TR 2019'!X21+'CONTRACTACIO 2n TR 2019'!X21+'CONTRACTACIO 3r TR 2019'!X21+#REF!</f>
        <v>#REF!</v>
      </c>
      <c r="AD21" s="79" t="e">
        <f>'CONTRACTACIO 1r TR 2019'!Y21+'CONTRACTACIO 2n TR 2019'!Y21+'CONTRACTACIO 3r TR 2019'!Y21+#REF!</f>
        <v>#REF!</v>
      </c>
      <c r="AE21" s="67" t="e">
        <f t="shared" si="11"/>
        <v>#REF!</v>
      </c>
    </row>
    <row r="22" spans="1:31" ht="33" customHeight="1" thickBot="1" x14ac:dyDescent="0.5">
      <c r="A22" s="83" t="s">
        <v>0</v>
      </c>
      <c r="B22" s="16" t="e">
        <f t="shared" ref="B22:AE22" si="12">SUM(B13:B21)</f>
        <v>#REF!</v>
      </c>
      <c r="C22" s="17" t="e">
        <f t="shared" si="12"/>
        <v>#REF!</v>
      </c>
      <c r="D22" s="18" t="e">
        <f t="shared" si="12"/>
        <v>#REF!</v>
      </c>
      <c r="E22" s="18" t="e">
        <f t="shared" si="12"/>
        <v>#REF!</v>
      </c>
      <c r="F22" s="19" t="e">
        <f t="shared" si="12"/>
        <v>#REF!</v>
      </c>
      <c r="G22" s="16" t="e">
        <f t="shared" si="12"/>
        <v>#REF!</v>
      </c>
      <c r="H22" s="17" t="e">
        <f t="shared" si="12"/>
        <v>#REF!</v>
      </c>
      <c r="I22" s="18" t="e">
        <f t="shared" si="12"/>
        <v>#REF!</v>
      </c>
      <c r="J22" s="18" t="e">
        <f t="shared" si="12"/>
        <v>#REF!</v>
      </c>
      <c r="K22" s="19" t="e">
        <f t="shared" si="12"/>
        <v>#REF!</v>
      </c>
      <c r="L22" s="16" t="e">
        <f t="shared" si="12"/>
        <v>#REF!</v>
      </c>
      <c r="M22" s="17" t="e">
        <f t="shared" si="12"/>
        <v>#REF!</v>
      </c>
      <c r="N22" s="18" t="e">
        <f t="shared" si="12"/>
        <v>#REF!</v>
      </c>
      <c r="O22" s="18" t="e">
        <f t="shared" si="12"/>
        <v>#REF!</v>
      </c>
      <c r="P22" s="19" t="e">
        <f t="shared" si="12"/>
        <v>#REF!</v>
      </c>
      <c r="Q22" s="16" t="e">
        <f t="shared" si="12"/>
        <v>#REF!</v>
      </c>
      <c r="R22" s="17" t="e">
        <f t="shared" si="12"/>
        <v>#REF!</v>
      </c>
      <c r="S22" s="18" t="e">
        <f t="shared" si="12"/>
        <v>#REF!</v>
      </c>
      <c r="T22" s="18" t="e">
        <f t="shared" si="12"/>
        <v>#REF!</v>
      </c>
      <c r="U22" s="19" t="e">
        <f t="shared" si="12"/>
        <v>#REF!</v>
      </c>
      <c r="V22" s="16" t="e">
        <f t="shared" si="12"/>
        <v>#REF!</v>
      </c>
      <c r="W22" s="17" t="e">
        <f t="shared" si="12"/>
        <v>#REF!</v>
      </c>
      <c r="X22" s="18" t="e">
        <f t="shared" si="12"/>
        <v>#REF!</v>
      </c>
      <c r="Y22" s="18" t="e">
        <f t="shared" si="12"/>
        <v>#REF!</v>
      </c>
      <c r="Z22" s="19" t="e">
        <f t="shared" si="12"/>
        <v>#REF!</v>
      </c>
      <c r="AA22" s="16" t="e">
        <f t="shared" si="12"/>
        <v>#REF!</v>
      </c>
      <c r="AB22" s="17" t="e">
        <f t="shared" si="12"/>
        <v>#REF!</v>
      </c>
      <c r="AC22" s="18" t="e">
        <f t="shared" si="12"/>
        <v>#REF!</v>
      </c>
      <c r="AD22" s="18" t="e">
        <f t="shared" si="12"/>
        <v>#REF!</v>
      </c>
      <c r="AE22" s="19" t="e">
        <f t="shared" si="12"/>
        <v>#REF!</v>
      </c>
    </row>
    <row r="23" spans="1:31" s="25" customFormat="1" ht="26.55" customHeight="1" x14ac:dyDescent="0.45">
      <c r="B23" s="26"/>
      <c r="H23" s="26"/>
      <c r="N23" s="26"/>
    </row>
    <row r="24" spans="1:31" s="48" customFormat="1" ht="48" customHeight="1" x14ac:dyDescent="0.45">
      <c r="A24" s="174" t="s">
        <v>50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45">
      <c r="A25" s="170" t="s">
        <v>34</v>
      </c>
      <c r="B25" s="170"/>
      <c r="C25" s="170"/>
      <c r="D25" s="170"/>
      <c r="E25" s="170"/>
      <c r="F25" s="170"/>
      <c r="G25" s="170"/>
      <c r="H25" s="170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4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thickBot="1" x14ac:dyDescent="0.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45">
      <c r="A28" s="247" t="s">
        <v>10</v>
      </c>
      <c r="B28" s="250" t="s">
        <v>17</v>
      </c>
      <c r="C28" s="251"/>
      <c r="D28" s="251"/>
      <c r="E28" s="251"/>
      <c r="F28" s="252"/>
      <c r="G28" s="25"/>
      <c r="H28" s="54"/>
      <c r="I28" s="54"/>
      <c r="J28" s="256" t="s">
        <v>15</v>
      </c>
      <c r="K28" s="257"/>
      <c r="L28" s="250" t="s">
        <v>16</v>
      </c>
      <c r="M28" s="251"/>
      <c r="N28" s="251"/>
      <c r="O28" s="251"/>
      <c r="P28" s="252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5">
      <c r="A29" s="248"/>
      <c r="B29" s="253"/>
      <c r="C29" s="254"/>
      <c r="D29" s="254"/>
      <c r="E29" s="254"/>
      <c r="F29" s="255"/>
      <c r="G29" s="25"/>
      <c r="J29" s="258"/>
      <c r="K29" s="259"/>
      <c r="L29" s="262"/>
      <c r="M29" s="263"/>
      <c r="N29" s="263"/>
      <c r="O29" s="263"/>
      <c r="P29" s="264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40.049999999999997" customHeight="1" thickBot="1" x14ac:dyDescent="0.5">
      <c r="A30" s="249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260"/>
      <c r="K30" s="261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45">
      <c r="A31" s="41" t="s">
        <v>25</v>
      </c>
      <c r="B31" s="9" t="e">
        <f t="shared" ref="B31:B38" si="13">B13+G13+L13+Q13+V13+AA13</f>
        <v>#REF!</v>
      </c>
      <c r="C31" s="8" t="e">
        <f t="shared" ref="C31:C37" si="14">IF(B31,B31/$B$40,"")</f>
        <v>#REF!</v>
      </c>
      <c r="D31" s="10" t="e">
        <f t="shared" ref="D31:E38" si="15">D13+I13+N13+S13+X13+AC13</f>
        <v>#REF!</v>
      </c>
      <c r="E31" s="11" t="e">
        <f t="shared" si="15"/>
        <v>#REF!</v>
      </c>
      <c r="F31" s="21" t="e">
        <f t="shared" ref="F31:F37" si="16">IF(E31,E31/$E$40,"")</f>
        <v>#REF!</v>
      </c>
      <c r="J31" s="197" t="s">
        <v>3</v>
      </c>
      <c r="K31" s="198"/>
      <c r="L31" s="57" t="e">
        <f>B22</f>
        <v>#REF!</v>
      </c>
      <c r="M31" s="8" t="e">
        <f t="shared" ref="M31:M36" si="17">IF(L31,L31/$L$37,"")</f>
        <v>#REF!</v>
      </c>
      <c r="N31" s="58" t="e">
        <f>D22</f>
        <v>#REF!</v>
      </c>
      <c r="O31" s="58" t="e">
        <f>E22</f>
        <v>#REF!</v>
      </c>
      <c r="P31" s="59" t="e">
        <f t="shared" ref="P31:P36" si="18">IF(O31,O31/$O$37,"")</f>
        <v>#REF!</v>
      </c>
    </row>
    <row r="32" spans="1:31" s="25" customFormat="1" ht="30" customHeight="1" x14ac:dyDescent="0.45">
      <c r="A32" s="43" t="s">
        <v>18</v>
      </c>
      <c r="B32" s="12" t="e">
        <f t="shared" si="13"/>
        <v>#REF!</v>
      </c>
      <c r="C32" s="8" t="e">
        <f t="shared" si="14"/>
        <v>#REF!</v>
      </c>
      <c r="D32" s="13" t="e">
        <f t="shared" si="15"/>
        <v>#REF!</v>
      </c>
      <c r="E32" s="14" t="e">
        <f t="shared" si="15"/>
        <v>#REF!</v>
      </c>
      <c r="F32" s="21" t="e">
        <f t="shared" si="16"/>
        <v>#REF!</v>
      </c>
      <c r="J32" s="193" t="s">
        <v>1</v>
      </c>
      <c r="K32" s="194"/>
      <c r="L32" s="60" t="e">
        <f>G22</f>
        <v>#REF!</v>
      </c>
      <c r="M32" s="8" t="e">
        <f t="shared" si="17"/>
        <v>#REF!</v>
      </c>
      <c r="N32" s="61" t="e">
        <f>I22</f>
        <v>#REF!</v>
      </c>
      <c r="O32" s="61" t="e">
        <f>J22</f>
        <v>#REF!</v>
      </c>
      <c r="P32" s="59" t="e">
        <f t="shared" si="18"/>
        <v>#REF!</v>
      </c>
    </row>
    <row r="33" spans="1:33" s="25" customFormat="1" ht="30" customHeight="1" x14ac:dyDescent="0.45">
      <c r="A33" s="43" t="s">
        <v>19</v>
      </c>
      <c r="B33" s="12" t="e">
        <f t="shared" si="13"/>
        <v>#REF!</v>
      </c>
      <c r="C33" s="8" t="e">
        <f t="shared" si="14"/>
        <v>#REF!</v>
      </c>
      <c r="D33" s="13" t="e">
        <f t="shared" si="15"/>
        <v>#REF!</v>
      </c>
      <c r="E33" s="14" t="e">
        <f t="shared" si="15"/>
        <v>#REF!</v>
      </c>
      <c r="F33" s="21" t="e">
        <f t="shared" si="16"/>
        <v>#REF!</v>
      </c>
      <c r="J33" s="193" t="s">
        <v>2</v>
      </c>
      <c r="K33" s="194"/>
      <c r="L33" s="60" t="e">
        <f>L22</f>
        <v>#REF!</v>
      </c>
      <c r="M33" s="8" t="e">
        <f t="shared" si="17"/>
        <v>#REF!</v>
      </c>
      <c r="N33" s="61" t="e">
        <f>N22</f>
        <v>#REF!</v>
      </c>
      <c r="O33" s="61" t="e">
        <f>O22</f>
        <v>#REF!</v>
      </c>
      <c r="P33" s="59" t="e">
        <f t="shared" si="18"/>
        <v>#REF!</v>
      </c>
    </row>
    <row r="34" spans="1:33" ht="30" customHeight="1" x14ac:dyDescent="0.45">
      <c r="A34" s="43" t="s">
        <v>26</v>
      </c>
      <c r="B34" s="12" t="e">
        <f t="shared" si="13"/>
        <v>#REF!</v>
      </c>
      <c r="C34" s="8" t="e">
        <f t="shared" si="14"/>
        <v>#REF!</v>
      </c>
      <c r="D34" s="13" t="e">
        <f t="shared" si="15"/>
        <v>#REF!</v>
      </c>
      <c r="E34" s="14" t="e">
        <f t="shared" si="15"/>
        <v>#REF!</v>
      </c>
      <c r="F34" s="21" t="e">
        <f t="shared" si="16"/>
        <v>#REF!</v>
      </c>
      <c r="G34" s="25"/>
      <c r="H34" s="25"/>
      <c r="I34" s="25"/>
      <c r="J34" s="193" t="s">
        <v>33</v>
      </c>
      <c r="K34" s="194"/>
      <c r="L34" s="60" t="e">
        <f>Q22</f>
        <v>#REF!</v>
      </c>
      <c r="M34" s="8" t="e">
        <f t="shared" si="17"/>
        <v>#REF!</v>
      </c>
      <c r="N34" s="61" t="e">
        <f>S22</f>
        <v>#REF!</v>
      </c>
      <c r="O34" s="61" t="e">
        <f>T22</f>
        <v>#REF!</v>
      </c>
      <c r="P34" s="59" t="e">
        <f t="shared" si="18"/>
        <v>#REF!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45">
      <c r="A35" s="43" t="s">
        <v>27</v>
      </c>
      <c r="B35" s="15" t="e">
        <f t="shared" si="13"/>
        <v>#REF!</v>
      </c>
      <c r="C35" s="8" t="e">
        <f t="shared" si="14"/>
        <v>#REF!</v>
      </c>
      <c r="D35" s="13" t="e">
        <f t="shared" si="15"/>
        <v>#REF!</v>
      </c>
      <c r="E35" s="22" t="e">
        <f t="shared" si="15"/>
        <v>#REF!</v>
      </c>
      <c r="F35" s="21" t="e">
        <f t="shared" si="16"/>
        <v>#REF!</v>
      </c>
      <c r="G35" s="25"/>
      <c r="H35" s="25"/>
      <c r="I35" s="25"/>
      <c r="J35" s="193" t="s">
        <v>5</v>
      </c>
      <c r="K35" s="194"/>
      <c r="L35" s="60" t="e">
        <f>AA22</f>
        <v>#REF!</v>
      </c>
      <c r="M35" s="8" t="e">
        <f t="shared" si="17"/>
        <v>#REF!</v>
      </c>
      <c r="N35" s="61" t="e">
        <f>AC22</f>
        <v>#REF!</v>
      </c>
      <c r="O35" s="61" t="e">
        <f>AD22</f>
        <v>#REF!</v>
      </c>
      <c r="P35" s="59" t="e">
        <f t="shared" si="18"/>
        <v>#REF!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45">
      <c r="A36" s="44" t="s">
        <v>32</v>
      </c>
      <c r="B36" s="15" t="e">
        <f t="shared" si="13"/>
        <v>#REF!</v>
      </c>
      <c r="C36" s="8" t="e">
        <f t="shared" si="14"/>
        <v>#REF!</v>
      </c>
      <c r="D36" s="13" t="e">
        <f t="shared" si="15"/>
        <v>#REF!</v>
      </c>
      <c r="E36" s="22" t="e">
        <f t="shared" si="15"/>
        <v>#REF!</v>
      </c>
      <c r="F36" s="21" t="e">
        <f t="shared" si="16"/>
        <v>#REF!</v>
      </c>
      <c r="G36" s="25"/>
      <c r="H36" s="25"/>
      <c r="I36" s="25"/>
      <c r="J36" s="193" t="s">
        <v>4</v>
      </c>
      <c r="K36" s="194"/>
      <c r="L36" s="60" t="e">
        <f>V22</f>
        <v>#REF!</v>
      </c>
      <c r="M36" s="8" t="e">
        <f t="shared" si="17"/>
        <v>#REF!</v>
      </c>
      <c r="N36" s="61" t="e">
        <f>X22</f>
        <v>#REF!</v>
      </c>
      <c r="O36" s="61" t="e">
        <f>Y22</f>
        <v>#REF!</v>
      </c>
      <c r="P36" s="59" t="e">
        <f t="shared" si="18"/>
        <v>#REF!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5">
      <c r="A37" s="44" t="s">
        <v>28</v>
      </c>
      <c r="B37" s="12" t="e">
        <f t="shared" si="13"/>
        <v>#REF!</v>
      </c>
      <c r="C37" s="8" t="e">
        <f t="shared" si="14"/>
        <v>#REF!</v>
      </c>
      <c r="D37" s="13" t="e">
        <f t="shared" si="15"/>
        <v>#REF!</v>
      </c>
      <c r="E37" s="23" t="e">
        <f t="shared" si="15"/>
        <v>#REF!</v>
      </c>
      <c r="F37" s="21" t="e">
        <f t="shared" si="16"/>
        <v>#REF!</v>
      </c>
      <c r="G37" s="25"/>
      <c r="H37" s="25"/>
      <c r="I37" s="25"/>
      <c r="J37" s="195" t="s">
        <v>0</v>
      </c>
      <c r="K37" s="196"/>
      <c r="L37" s="84" t="e">
        <f>SUM(L31:L36)</f>
        <v>#REF!</v>
      </c>
      <c r="M37" s="17" t="e">
        <f>SUM(M31:M36)</f>
        <v>#REF!</v>
      </c>
      <c r="N37" s="85" t="e">
        <f>SUM(N31:N36)</f>
        <v>#REF!</v>
      </c>
      <c r="O37" s="86" t="e">
        <f>SUM(O31:O36)</f>
        <v>#REF!</v>
      </c>
      <c r="P37" s="87" t="e">
        <f>SUM(P31:P36)</f>
        <v>#REF!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45">
      <c r="A38" s="45" t="s">
        <v>29</v>
      </c>
      <c r="B38" s="12" t="e">
        <f t="shared" si="13"/>
        <v>#REF!</v>
      </c>
      <c r="C38" s="8" t="e">
        <f>IF(B38,B38/$B$40,"")</f>
        <v>#REF!</v>
      </c>
      <c r="D38" s="13" t="e">
        <f t="shared" si="15"/>
        <v>#REF!</v>
      </c>
      <c r="E38" s="23" t="e">
        <f t="shared" si="15"/>
        <v>#REF!</v>
      </c>
      <c r="F38" s="21" t="e">
        <f>IF(E38,E38/$E$40,"")</f>
        <v>#REF!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45">
      <c r="A39" s="72" t="s">
        <v>41</v>
      </c>
      <c r="B39" s="12" t="e">
        <f t="shared" ref="B39" si="19">B21+G21+L21+Q21+V21+AA21</f>
        <v>#REF!</v>
      </c>
      <c r="C39" s="8" t="e">
        <f>IF(B39,B39/$B$40,"")</f>
        <v>#REF!</v>
      </c>
      <c r="D39" s="13" t="e">
        <f t="shared" ref="D39" si="20">D21+I21+N21+S21+X21+AC21</f>
        <v>#REF!</v>
      </c>
      <c r="E39" s="14" t="e">
        <f t="shared" ref="E39" si="21">E21+J21+O21+T21+Y21+AD21</f>
        <v>#REF!</v>
      </c>
      <c r="F39" s="21" t="e">
        <f>IF(E39,E39/$E$40,"")</f>
        <v>#REF!</v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5">
      <c r="A40" s="64" t="s">
        <v>0</v>
      </c>
      <c r="B40" s="16" t="e">
        <f>SUM(B31:B39)</f>
        <v>#REF!</v>
      </c>
      <c r="C40" s="17" t="e">
        <f>SUM(C31:C39)</f>
        <v>#REF!</v>
      </c>
      <c r="D40" s="18" t="e">
        <f>SUM(D31:D39)</f>
        <v>#REF!</v>
      </c>
      <c r="E40" s="18" t="e">
        <f>SUM(E31:E39)</f>
        <v>#REF!</v>
      </c>
      <c r="F40" s="19" t="e">
        <f>SUM(F31:F39)</f>
        <v>#REF!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4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4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25" customHeight="1" x14ac:dyDescent="0.45">
      <c r="B43" s="26"/>
      <c r="H43" s="26"/>
      <c r="N43" s="26"/>
    </row>
    <row r="44" spans="1:33" s="25" customFormat="1" x14ac:dyDescent="0.45">
      <c r="B44" s="26"/>
      <c r="H44" s="26"/>
      <c r="N44" s="26"/>
    </row>
    <row r="45" spans="1:33" s="25" customFormat="1" x14ac:dyDescent="0.45">
      <c r="B45" s="26"/>
      <c r="H45" s="26"/>
      <c r="N45" s="26"/>
    </row>
    <row r="46" spans="1:33" s="25" customFormat="1" x14ac:dyDescent="0.45">
      <c r="B46" s="26"/>
      <c r="H46" s="26"/>
      <c r="N46" s="26"/>
    </row>
    <row r="47" spans="1:33" s="25" customFormat="1" x14ac:dyDescent="0.45">
      <c r="B47" s="26"/>
      <c r="H47" s="26"/>
      <c r="N47" s="26"/>
    </row>
    <row r="48" spans="1:33" s="25" customFormat="1" x14ac:dyDescent="0.45">
      <c r="B48" s="26"/>
      <c r="H48" s="26"/>
      <c r="N48" s="26"/>
    </row>
    <row r="49" spans="2:14" s="25" customFormat="1" x14ac:dyDescent="0.45">
      <c r="B49" s="26"/>
      <c r="H49" s="26"/>
      <c r="N49" s="26"/>
    </row>
    <row r="50" spans="2:14" s="25" customFormat="1" x14ac:dyDescent="0.45">
      <c r="B50" s="26"/>
      <c r="H50" s="26"/>
      <c r="N50" s="26"/>
    </row>
    <row r="51" spans="2:14" s="25" customFormat="1" x14ac:dyDescent="0.45">
      <c r="B51" s="26"/>
      <c r="H51" s="26"/>
      <c r="N51" s="26"/>
    </row>
    <row r="52" spans="2:14" s="25" customFormat="1" x14ac:dyDescent="0.45">
      <c r="B52" s="26"/>
      <c r="H52" s="26"/>
      <c r="N52" s="26"/>
    </row>
    <row r="53" spans="2:14" s="25" customFormat="1" x14ac:dyDescent="0.45">
      <c r="B53" s="26"/>
      <c r="H53" s="26"/>
      <c r="N53" s="26"/>
    </row>
    <row r="54" spans="2:14" s="25" customFormat="1" x14ac:dyDescent="0.45">
      <c r="B54" s="26"/>
      <c r="H54" s="26"/>
      <c r="N54" s="26"/>
    </row>
    <row r="55" spans="2:14" s="25" customFormat="1" x14ac:dyDescent="0.45">
      <c r="B55" s="26"/>
      <c r="H55" s="26"/>
      <c r="N55" s="26"/>
    </row>
    <row r="56" spans="2:14" s="25" customFormat="1" x14ac:dyDescent="0.45">
      <c r="B56" s="26"/>
      <c r="H56" s="26"/>
      <c r="N56" s="26"/>
    </row>
    <row r="57" spans="2:14" s="25" customFormat="1" x14ac:dyDescent="0.45">
      <c r="B57" s="26"/>
      <c r="H57" s="26"/>
      <c r="N57" s="26"/>
    </row>
    <row r="58" spans="2:14" s="25" customFormat="1" x14ac:dyDescent="0.45">
      <c r="B58" s="26"/>
      <c r="H58" s="26"/>
      <c r="N58" s="26"/>
    </row>
    <row r="59" spans="2:14" s="25" customFormat="1" x14ac:dyDescent="0.45">
      <c r="B59" s="26"/>
      <c r="H59" s="26"/>
      <c r="N59" s="26"/>
    </row>
    <row r="60" spans="2:14" s="25" customFormat="1" x14ac:dyDescent="0.45">
      <c r="B60" s="26"/>
      <c r="H60" s="26"/>
      <c r="N60" s="26"/>
    </row>
    <row r="61" spans="2:14" s="25" customFormat="1" x14ac:dyDescent="0.45">
      <c r="B61" s="26"/>
      <c r="H61" s="26"/>
      <c r="N61" s="26"/>
    </row>
    <row r="62" spans="2:14" s="25" customFormat="1" x14ac:dyDescent="0.45">
      <c r="B62" s="26"/>
      <c r="H62" s="26"/>
      <c r="N62" s="26"/>
    </row>
    <row r="63" spans="2:14" s="25" customFormat="1" x14ac:dyDescent="0.45">
      <c r="B63" s="26"/>
      <c r="H63" s="26"/>
      <c r="N63" s="26"/>
    </row>
    <row r="64" spans="2:14" s="25" customFormat="1" x14ac:dyDescent="0.45">
      <c r="B64" s="26"/>
      <c r="H64" s="26"/>
      <c r="N64" s="26"/>
    </row>
    <row r="65" spans="2:14" s="25" customFormat="1" x14ac:dyDescent="0.45">
      <c r="B65" s="26"/>
      <c r="H65" s="26"/>
      <c r="N65" s="26"/>
    </row>
    <row r="66" spans="2:14" s="25" customFormat="1" x14ac:dyDescent="0.45">
      <c r="B66" s="26"/>
      <c r="H66" s="26"/>
      <c r="N66" s="26"/>
    </row>
    <row r="67" spans="2:14" s="25" customFormat="1" x14ac:dyDescent="0.45">
      <c r="B67" s="26"/>
      <c r="H67" s="26"/>
      <c r="N67" s="26"/>
    </row>
    <row r="68" spans="2:14" s="25" customFormat="1" x14ac:dyDescent="0.45">
      <c r="B68" s="26"/>
      <c r="H68" s="26"/>
      <c r="N68" s="26"/>
    </row>
    <row r="69" spans="2:14" s="25" customFormat="1" x14ac:dyDescent="0.45">
      <c r="B69" s="26"/>
      <c r="H69" s="26"/>
      <c r="N69" s="26"/>
    </row>
    <row r="70" spans="2:14" s="25" customFormat="1" x14ac:dyDescent="0.45">
      <c r="B70" s="26"/>
      <c r="H70" s="26"/>
      <c r="N70" s="26"/>
    </row>
    <row r="71" spans="2:14" s="25" customFormat="1" x14ac:dyDescent="0.45">
      <c r="B71" s="26"/>
      <c r="H71" s="26"/>
      <c r="N71" s="26"/>
    </row>
    <row r="72" spans="2:14" s="25" customFormat="1" x14ac:dyDescent="0.45">
      <c r="B72" s="26"/>
      <c r="H72" s="26"/>
      <c r="N72" s="26"/>
    </row>
    <row r="73" spans="2:14" s="25" customFormat="1" x14ac:dyDescent="0.45">
      <c r="B73" s="26"/>
      <c r="H73" s="26"/>
      <c r="N73" s="26"/>
    </row>
    <row r="74" spans="2:14" s="25" customFormat="1" x14ac:dyDescent="0.45">
      <c r="B74" s="26"/>
      <c r="H74" s="26"/>
      <c r="N74" s="26"/>
    </row>
    <row r="75" spans="2:14" s="25" customFormat="1" x14ac:dyDescent="0.45">
      <c r="B75" s="26"/>
      <c r="H75" s="26"/>
      <c r="N75" s="26"/>
    </row>
    <row r="76" spans="2:14" s="25" customFormat="1" x14ac:dyDescent="0.45">
      <c r="B76" s="26"/>
      <c r="H76" s="26"/>
      <c r="N76" s="26"/>
    </row>
    <row r="77" spans="2:14" s="25" customFormat="1" x14ac:dyDescent="0.45">
      <c r="B77" s="26"/>
      <c r="H77" s="26"/>
      <c r="N77" s="26"/>
    </row>
    <row r="78" spans="2:14" s="25" customFormat="1" x14ac:dyDescent="0.45">
      <c r="B78" s="26"/>
      <c r="H78" s="26"/>
      <c r="N78" s="26"/>
    </row>
    <row r="79" spans="2:14" s="25" customFormat="1" x14ac:dyDescent="0.45">
      <c r="B79" s="26"/>
      <c r="H79" s="26"/>
      <c r="N79" s="26"/>
    </row>
    <row r="80" spans="2:14" s="25" customFormat="1" x14ac:dyDescent="0.45">
      <c r="B80" s="26"/>
      <c r="H80" s="26"/>
      <c r="N80" s="26"/>
    </row>
    <row r="81" spans="2:14" s="25" customFormat="1" x14ac:dyDescent="0.45">
      <c r="B81" s="26"/>
      <c r="H81" s="26"/>
      <c r="N81" s="26"/>
    </row>
    <row r="82" spans="2:14" s="25" customFormat="1" x14ac:dyDescent="0.45">
      <c r="B82" s="26"/>
      <c r="H82" s="26"/>
      <c r="N82" s="26"/>
    </row>
    <row r="83" spans="2:14" s="25" customFormat="1" x14ac:dyDescent="0.45">
      <c r="B83" s="26"/>
      <c r="H83" s="26"/>
      <c r="N83" s="26"/>
    </row>
    <row r="84" spans="2:14" s="25" customFormat="1" x14ac:dyDescent="0.45">
      <c r="B84" s="26"/>
      <c r="H84" s="26"/>
      <c r="N84" s="26"/>
    </row>
    <row r="85" spans="2:14" s="25" customFormat="1" x14ac:dyDescent="0.45">
      <c r="B85" s="26"/>
      <c r="H85" s="26"/>
      <c r="N85" s="26"/>
    </row>
    <row r="86" spans="2:14" s="25" customFormat="1" x14ac:dyDescent="0.45">
      <c r="B86" s="26"/>
      <c r="H86" s="26"/>
      <c r="N86" s="26"/>
    </row>
    <row r="87" spans="2:14" s="25" customFormat="1" x14ac:dyDescent="0.45">
      <c r="B87" s="26"/>
      <c r="H87" s="26"/>
      <c r="N87" s="26"/>
    </row>
    <row r="88" spans="2:14" s="25" customFormat="1" x14ac:dyDescent="0.45">
      <c r="B88" s="26"/>
      <c r="H88" s="26"/>
      <c r="N88" s="26"/>
    </row>
    <row r="89" spans="2:14" s="25" customFormat="1" x14ac:dyDescent="0.45">
      <c r="B89" s="26"/>
      <c r="H89" s="26"/>
      <c r="N89" s="26"/>
    </row>
    <row r="90" spans="2:14" s="25" customFormat="1" x14ac:dyDescent="0.45">
      <c r="B90" s="26"/>
      <c r="H90" s="26"/>
      <c r="N90" s="26"/>
    </row>
    <row r="91" spans="2:14" s="25" customFormat="1" x14ac:dyDescent="0.45">
      <c r="B91" s="26"/>
      <c r="H91" s="26"/>
      <c r="N91" s="26"/>
    </row>
    <row r="92" spans="2:14" s="25" customFormat="1" x14ac:dyDescent="0.45">
      <c r="B92" s="26"/>
      <c r="H92" s="26"/>
      <c r="N92" s="26"/>
    </row>
    <row r="93" spans="2:14" s="25" customFormat="1" x14ac:dyDescent="0.45">
      <c r="B93" s="26"/>
      <c r="H93" s="26"/>
      <c r="N93" s="26"/>
    </row>
    <row r="94" spans="2:14" s="25" customFormat="1" x14ac:dyDescent="0.45">
      <c r="B94" s="26"/>
      <c r="H94" s="26"/>
      <c r="N94" s="26"/>
    </row>
    <row r="95" spans="2:14" s="25" customFormat="1" x14ac:dyDescent="0.45">
      <c r="B95" s="26"/>
      <c r="H95" s="26"/>
      <c r="N95" s="26"/>
    </row>
    <row r="96" spans="2:14" s="25" customFormat="1" x14ac:dyDescent="0.45">
      <c r="B96" s="26"/>
      <c r="H96" s="26"/>
      <c r="N96" s="26"/>
    </row>
    <row r="97" spans="1:21" s="25" customFormat="1" x14ac:dyDescent="0.45">
      <c r="B97" s="26"/>
      <c r="H97" s="26"/>
      <c r="N97" s="26"/>
    </row>
    <row r="98" spans="1:21" s="25" customFormat="1" x14ac:dyDescent="0.45">
      <c r="B98" s="26"/>
      <c r="H98" s="26"/>
      <c r="N98" s="26"/>
    </row>
    <row r="99" spans="1:21" s="25" customFormat="1" x14ac:dyDescent="0.45">
      <c r="B99" s="26"/>
      <c r="H99" s="26"/>
      <c r="N99" s="26"/>
    </row>
    <row r="100" spans="1:21" s="25" customFormat="1" x14ac:dyDescent="0.45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4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45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45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B2F6C5A6F3046A4A392B6699161B0" ma:contentTypeVersion="12" ma:contentTypeDescription="Crear nuevo documento." ma:contentTypeScope="" ma:versionID="2bef535e0e772eb70eaf33f6961dcf17">
  <xsd:schema xmlns:xsd="http://www.w3.org/2001/XMLSchema" xmlns:xs="http://www.w3.org/2001/XMLSchema" xmlns:p="http://schemas.microsoft.com/office/2006/metadata/properties" xmlns:ns1="http://schemas.microsoft.com/sharepoint/v3" xmlns:ns3="8c5ef855-4b54-491a-8e4b-a8e24826e465" xmlns:ns4="653dfee0-c058-4ff0-a729-1ca78a32d6c2" targetNamespace="http://schemas.microsoft.com/office/2006/metadata/properties" ma:root="true" ma:fieldsID="fd4958416c93cc893507610fd1ff7d1d" ns1:_="" ns3:_="" ns4:_="">
    <xsd:import namespace="http://schemas.microsoft.com/sharepoint/v3"/>
    <xsd:import namespace="8c5ef855-4b54-491a-8e4b-a8e24826e465"/>
    <xsd:import namespace="653dfee0-c058-4ff0-a729-1ca78a32d6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ef855-4b54-491a-8e4b-a8e24826e4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dfee0-c058-4ff0-a729-1ca78a32d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278A82-74A5-4C01-9552-A68E203778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E89559-4761-49BC-B98D-7FC10CB1DDD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6CCB490-1DA7-434A-82A8-E0069B8E5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5ef855-4b54-491a-8e4b-a8e24826e465"/>
    <ds:schemaRef ds:uri="653dfee0-c058-4ff0-a729-1ca78a32d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2019</vt:lpstr>
      <vt:lpstr>CONTRACTACIO 2n TR 2019</vt:lpstr>
      <vt:lpstr>CONTRACTACIO 3r TR 2019</vt:lpstr>
      <vt:lpstr>CONTRACTACIO 4t TR 2019</vt:lpstr>
      <vt:lpstr>2019 - CONTRACTACIÓ ANUAL</vt:lpstr>
      <vt:lpstr>'2019 - CONTRACTACIÓ ANUAL'!Área_de_impresión</vt:lpstr>
      <vt:lpstr>'CONTRACTACIO 1r TR 2019'!Área_de_impresión</vt:lpstr>
      <vt:lpstr>'CONTRACTACIO 2n TR 2019'!Área_de_impresión</vt:lpstr>
      <vt:lpstr>'CONTRACTACIO 3r TR 2019'!Área_de_impresión</vt:lpstr>
      <vt:lpstr>'CONTRACTACIO 4t TR 2019'!Área_de_impresión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Alba Canal</cp:lastModifiedBy>
  <cp:lastPrinted>2020-03-27T10:42:54Z</cp:lastPrinted>
  <dcterms:created xsi:type="dcterms:W3CDTF">2016-02-03T12:33:15Z</dcterms:created>
  <dcterms:modified xsi:type="dcterms:W3CDTF">2020-03-31T11:38:03Z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0x010100250B2F6C5A6F3046A4A392B6699161B0</vt:lpwstr>
  </property>
</Properties>
</file>